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 M Chaplin\Desktop\CASE Initative\CASE Initiative\Purchasing Manuals\2019\"/>
    </mc:Choice>
  </mc:AlternateContent>
  <bookViews>
    <workbookView xWindow="0" yWindow="0" windowWidth="20496" windowHeight="7620" tabRatio="894"/>
  </bookViews>
  <sheets>
    <sheet name="Guidelines for Purchasing" sheetId="13" r:id="rId1"/>
    <sheet name="CASE Online" sheetId="14" r:id="rId2"/>
    <sheet name="Cengage" sheetId="15" r:id="rId3"/>
    <sheet name="Lab-Aids" sheetId="16" r:id="rId4"/>
    <sheet name="Newbyte" sheetId="17" r:id="rId5"/>
    <sheet name="Vernier" sheetId="18" r:id="rId6"/>
    <sheet name="Ward's" sheetId="6" r:id="rId7"/>
    <sheet name="Miscellaneous" sheetId="19" r:id="rId8"/>
    <sheet name="Classroom Supplies" sheetId="20" r:id="rId9"/>
    <sheet name="Local Supplies" sheetId="21" r:id="rId10"/>
  </sheets>
  <definedNames>
    <definedName name="OLE_LINK1" localSheetId="4">Newbyte!$A$4</definedName>
    <definedName name="_xlnm.Print_Area" localSheetId="2">Cengage!$A$1:$H$32</definedName>
    <definedName name="_xlnm.Print_Area" localSheetId="8">'Classroom Supplies'!$A$1:$E$37</definedName>
    <definedName name="_xlnm.Print_Area" localSheetId="0">'Guidelines for Purchasing'!$A$1:$L$17</definedName>
    <definedName name="_xlnm.Print_Area" localSheetId="3">'Lab-Aids'!$A$1:$G$41</definedName>
    <definedName name="_xlnm.Print_Area" localSheetId="9">'Local Supplies'!$A$1:$E$107</definedName>
    <definedName name="_xlnm.Print_Area" localSheetId="7">Miscellaneous!$A$1:$G$20</definedName>
    <definedName name="_xlnm.Print_Area" localSheetId="4">Newbyte!$A$1:$G$23</definedName>
    <definedName name="_xlnm.Print_Area" localSheetId="5">Vernier!$A$1:$F$20</definedName>
    <definedName name="_xlnm.Print_Area" localSheetId="6">'Ward''s'!$A$1:$G$121</definedName>
  </definedNames>
  <calcPr calcId="162913"/>
</workbook>
</file>

<file path=xl/calcChain.xml><?xml version="1.0" encoding="utf-8"?>
<calcChain xmlns="http://schemas.openxmlformats.org/spreadsheetml/2006/main">
  <c r="F5" i="18" l="1"/>
  <c r="F6" i="18"/>
  <c r="F13" i="18" s="1"/>
  <c r="F15" i="18" s="1"/>
  <c r="F7" i="18"/>
  <c r="F8" i="18"/>
  <c r="F9" i="18"/>
  <c r="F10" i="18"/>
  <c r="F11" i="18"/>
  <c r="G6" i="16"/>
  <c r="G7" i="16" s="1"/>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46" i="16"/>
  <c r="G47" i="16" s="1"/>
  <c r="G49" i="16"/>
  <c r="G50" i="16"/>
  <c r="G51" i="16"/>
  <c r="G52" i="16"/>
  <c r="G53" i="16"/>
  <c r="G54" i="16"/>
  <c r="G55" i="16"/>
  <c r="G56" i="16"/>
  <c r="G57" i="16"/>
  <c r="G58" i="16"/>
  <c r="G59" i="16"/>
  <c r="G60" i="16"/>
  <c r="G61" i="16"/>
  <c r="G62" i="16"/>
  <c r="G63" i="16"/>
  <c r="G64" i="16"/>
  <c r="G65" i="16"/>
  <c r="G66" i="16"/>
  <c r="G67" i="16"/>
  <c r="H20" i="15"/>
  <c r="H21" i="15"/>
  <c r="H22" i="15"/>
  <c r="H23" i="15"/>
  <c r="H24" i="15"/>
  <c r="H25" i="15"/>
  <c r="H29" i="15"/>
  <c r="H30" i="15"/>
  <c r="H31" i="15"/>
  <c r="H32" i="15"/>
  <c r="C84" i="6"/>
  <c r="C85" i="6"/>
  <c r="C86" i="6"/>
  <c r="C87" i="6"/>
  <c r="C88" i="6"/>
  <c r="C89" i="6"/>
  <c r="C90" i="6"/>
  <c r="C91" i="6"/>
  <c r="C92" i="6"/>
  <c r="C93" i="6"/>
  <c r="C94" i="6"/>
  <c r="C95" i="6"/>
  <c r="C96" i="6"/>
  <c r="C97" i="6"/>
  <c r="C98" i="6"/>
  <c r="C100" i="6"/>
  <c r="C101" i="6"/>
  <c r="C102" i="6"/>
  <c r="C103" i="6"/>
  <c r="C83" i="6"/>
  <c r="C60" i="6"/>
  <c r="C61" i="6"/>
  <c r="C62" i="6"/>
  <c r="C63" i="6"/>
  <c r="C64" i="6"/>
  <c r="C65" i="6"/>
  <c r="C66" i="6"/>
  <c r="C67" i="6"/>
  <c r="C68" i="6"/>
  <c r="C69" i="6"/>
  <c r="C70" i="6"/>
  <c r="C71" i="6"/>
  <c r="C72" i="6"/>
  <c r="C73" i="6"/>
  <c r="C74" i="6"/>
  <c r="C75" i="6"/>
  <c r="C76" i="6"/>
  <c r="C77" i="6"/>
  <c r="C78" i="6"/>
  <c r="C59" i="6"/>
  <c r="C25" i="6"/>
  <c r="C26" i="6"/>
  <c r="C27" i="6"/>
  <c r="C28" i="6"/>
  <c r="C29" i="6"/>
  <c r="C30" i="6"/>
  <c r="C31" i="6"/>
  <c r="C32" i="6"/>
  <c r="C33" i="6"/>
  <c r="C34" i="6"/>
  <c r="C35" i="6"/>
  <c r="C36" i="6"/>
  <c r="C37" i="6"/>
  <c r="C38" i="6"/>
  <c r="C39" i="6"/>
  <c r="C40" i="6"/>
  <c r="C41" i="6"/>
  <c r="C42" i="6"/>
  <c r="C43" i="6"/>
  <c r="C44" i="6"/>
  <c r="C45" i="6"/>
  <c r="C46" i="6"/>
  <c r="C24" i="6"/>
  <c r="G30" i="6"/>
  <c r="G29" i="6"/>
  <c r="G97" i="6"/>
  <c r="G94" i="6"/>
  <c r="G77" i="6"/>
  <c r="G24" i="6"/>
  <c r="G25" i="6"/>
  <c r="G26" i="6"/>
  <c r="G27" i="6"/>
  <c r="G28" i="6"/>
  <c r="G31" i="6"/>
  <c r="G32" i="6"/>
  <c r="G33" i="6"/>
  <c r="G34" i="6"/>
  <c r="G35" i="6"/>
  <c r="G36" i="6"/>
  <c r="G37" i="6"/>
  <c r="G38" i="6"/>
  <c r="G39" i="6"/>
  <c r="G40" i="6"/>
  <c r="G41" i="6"/>
  <c r="G42" i="6"/>
  <c r="G43" i="6"/>
  <c r="G44" i="6"/>
  <c r="G45" i="6"/>
  <c r="G46" i="6"/>
  <c r="G78" i="6"/>
  <c r="G76" i="6"/>
  <c r="G75" i="6"/>
  <c r="G74" i="6"/>
  <c r="G73" i="6"/>
  <c r="G72" i="6"/>
  <c r="G71" i="6"/>
  <c r="G70" i="6"/>
  <c r="G69" i="6"/>
  <c r="G68" i="6"/>
  <c r="G67" i="6"/>
  <c r="G64" i="6"/>
  <c r="G87" i="6"/>
  <c r="G86" i="6"/>
  <c r="G85" i="6"/>
  <c r="G88" i="6"/>
  <c r="G103" i="6"/>
  <c r="G83" i="6"/>
  <c r="G84" i="6"/>
  <c r="G89" i="6"/>
  <c r="G90" i="6"/>
  <c r="G91" i="6"/>
  <c r="G92" i="6"/>
  <c r="G93" i="6"/>
  <c r="G95" i="6"/>
  <c r="G96" i="6"/>
  <c r="G98" i="6"/>
  <c r="G99" i="6"/>
  <c r="G100" i="6"/>
  <c r="G101" i="6"/>
  <c r="G102" i="6"/>
  <c r="G66" i="6"/>
  <c r="G65" i="6"/>
  <c r="G63" i="6"/>
  <c r="G62" i="6"/>
  <c r="G61" i="6"/>
  <c r="G60" i="6"/>
  <c r="G59" i="6"/>
  <c r="F14" i="18" l="1"/>
  <c r="F16" i="18" s="1"/>
  <c r="G104" i="6"/>
  <c r="G47" i="6"/>
  <c r="G107" i="6" s="1"/>
  <c r="G108" i="6" s="1"/>
  <c r="G110" i="6" s="1"/>
  <c r="G79" i="6"/>
  <c r="G68" i="16"/>
  <c r="G70" i="16" s="1"/>
  <c r="G71" i="16" s="1"/>
  <c r="G37" i="16"/>
  <c r="G39" i="16" s="1"/>
  <c r="G40" i="16" l="1"/>
  <c r="G41" i="16" s="1"/>
  <c r="G72" i="16"/>
</calcChain>
</file>

<file path=xl/sharedStrings.xml><?xml version="1.0" encoding="utf-8"?>
<sst xmlns="http://schemas.openxmlformats.org/spreadsheetml/2006/main" count="1020" uniqueCount="627">
  <si>
    <t>Please Note:</t>
  </si>
  <si>
    <t>Each worksheet is a quote from a specific vendor. Ordering information for that vendor is provided.</t>
  </si>
  <si>
    <t xml:space="preserve">If a special promotional code is provided, please use it when ordering to receive the specified discount. </t>
  </si>
  <si>
    <t>A vendor may not offer every item needed for a CASE course, it is recommended that you cross reference your order form with the Equipment and Supplies Worksheet for the course.</t>
  </si>
  <si>
    <t>Miscellaneous items have a recommended vendor, but no special pricing.</t>
  </si>
  <si>
    <t>CASE does NOT recommend vendors for Classroom Supplies or Local Supplies.</t>
  </si>
  <si>
    <t>Laboratory Equipment Listing</t>
  </si>
  <si>
    <t>Quantity Recommended</t>
  </si>
  <si>
    <t>Quantity Needed</t>
  </si>
  <si>
    <t>Item #</t>
  </si>
  <si>
    <t>Unit</t>
  </si>
  <si>
    <t>Item</t>
  </si>
  <si>
    <t>Item Price</t>
  </si>
  <si>
    <t>Item Total</t>
  </si>
  <si>
    <t>Each</t>
  </si>
  <si>
    <t>Set</t>
  </si>
  <si>
    <t>Electronic Scales, 200 gram capacity</t>
  </si>
  <si>
    <t>Lab aprons</t>
  </si>
  <si>
    <t>Microscope, Compound</t>
  </si>
  <si>
    <t>Microscope, Dissecting</t>
  </si>
  <si>
    <t>Ring stand</t>
  </si>
  <si>
    <t>Section Total</t>
  </si>
  <si>
    <t>Laboratory Supplies Listing</t>
  </si>
  <si>
    <t>Non-Consumables</t>
  </si>
  <si>
    <r>
      <t xml:space="preserve">Quantity </t>
    </r>
    <r>
      <rPr>
        <b/>
        <sz val="9"/>
        <rFont val="Arial"/>
        <family val="2"/>
      </rPr>
      <t>Recommended</t>
    </r>
  </si>
  <si>
    <t>Beakers, 100 ml</t>
  </si>
  <si>
    <t>Beakers, 400 ml</t>
  </si>
  <si>
    <t>Beakers, 600 ml</t>
  </si>
  <si>
    <t>Graduated Cylinder, 100 ml</t>
  </si>
  <si>
    <t>Consumables</t>
  </si>
  <si>
    <t>Rolls</t>
  </si>
  <si>
    <t>Pkg.</t>
  </si>
  <si>
    <t>Boxes</t>
  </si>
  <si>
    <t>Package</t>
  </si>
  <si>
    <t>Lens Paper</t>
  </si>
  <si>
    <t>Paper Towels</t>
  </si>
  <si>
    <t>Parafilm</t>
  </si>
  <si>
    <t>Roll</t>
  </si>
  <si>
    <t>Box</t>
  </si>
  <si>
    <t>Kit</t>
  </si>
  <si>
    <t>Order Total</t>
  </si>
  <si>
    <t>Shipping</t>
  </si>
  <si>
    <t>TOTAL COST</t>
  </si>
  <si>
    <t>Dissection Set, classroom set</t>
  </si>
  <si>
    <t>Pkg</t>
  </si>
  <si>
    <t>Bottles</t>
  </si>
  <si>
    <t>Bottle</t>
  </si>
  <si>
    <t>22-TSX40</t>
  </si>
  <si>
    <t>22-LSPKG</t>
  </si>
  <si>
    <t>CASE-B009</t>
  </si>
  <si>
    <t>HC-2B08E</t>
  </si>
  <si>
    <t>9-BRX15</t>
  </si>
  <si>
    <t>V-ABTRAY</t>
  </si>
  <si>
    <t>9-MBX30</t>
  </si>
  <si>
    <t>CASE-B006</t>
  </si>
  <si>
    <t>CASE-B007</t>
  </si>
  <si>
    <t>160-1EA</t>
  </si>
  <si>
    <t>CASE-B002</t>
  </si>
  <si>
    <t>CASE-B005</t>
  </si>
  <si>
    <t>Vernier CO2 Gas sensor</t>
  </si>
  <si>
    <t>Vernier Temperature Sensor</t>
  </si>
  <si>
    <t>Notes or special instructions:</t>
  </si>
  <si>
    <t>Vernier Gas Pressure Sensor</t>
  </si>
  <si>
    <t>Microscope Coverslips</t>
  </si>
  <si>
    <t>Microscope Slides</t>
  </si>
  <si>
    <t>Scalpel Blades</t>
  </si>
  <si>
    <t>Sheets</t>
  </si>
  <si>
    <t>Pieces</t>
  </si>
  <si>
    <t>Tape measures, 12'</t>
  </si>
  <si>
    <t>Binders, 3' Three-ring, clear view</t>
  </si>
  <si>
    <t>Glue Sticks</t>
  </si>
  <si>
    <t>Sets</t>
  </si>
  <si>
    <t>Pencils, Colored Set</t>
  </si>
  <si>
    <t>Pens, Colored Marker Set</t>
  </si>
  <si>
    <t>Pens, Highlighter</t>
  </si>
  <si>
    <t>Pens, Permanent Marker, Black</t>
  </si>
  <si>
    <t>Pins, Push</t>
  </si>
  <si>
    <t>Poster Board, 20x30</t>
  </si>
  <si>
    <t>Tab Dividers, 5-Tab Insertable Dividers for 3-ring Binders</t>
  </si>
  <si>
    <t>Tape, Masking 3/4"</t>
  </si>
  <si>
    <t>Cans</t>
  </si>
  <si>
    <t>School Name</t>
  </si>
  <si>
    <t>Contact Person</t>
  </si>
  <si>
    <t>Billing Information</t>
  </si>
  <si>
    <t>Shipping Information</t>
  </si>
  <si>
    <t>Mailing Address</t>
  </si>
  <si>
    <t>City</t>
  </si>
  <si>
    <t>State</t>
  </si>
  <si>
    <t>Zip</t>
  </si>
  <si>
    <t>Contact Email Address</t>
  </si>
  <si>
    <t>Contact Phone</t>
  </si>
  <si>
    <t xml:space="preserve">Mailing Address </t>
  </si>
  <si>
    <t>At the time of purchase, you will be provided a web link to download the software. If you request the CD version of this software, the CD will be mailed to you within 30 days after the purchase.</t>
  </si>
  <si>
    <t>CASE has negotiated a partnership with Vernier to offer the LabQuest and sensors recommended for CASE courses at a discounted price to CASE programs. Below is pricing and information on how to order.</t>
  </si>
  <si>
    <t>Ward's Order Form</t>
  </si>
  <si>
    <t>Textbooks - Agriscience Library (used throughout course)</t>
  </si>
  <si>
    <t>ISBN</t>
  </si>
  <si>
    <t>Publisher</t>
  </si>
  <si>
    <t>Book</t>
  </si>
  <si>
    <t>DVD</t>
  </si>
  <si>
    <t>CEV Multimedia</t>
  </si>
  <si>
    <t>Vendor</t>
  </si>
  <si>
    <t>CEV</t>
  </si>
  <si>
    <t>CO2-BTA</t>
  </si>
  <si>
    <t>GPS-BTA</t>
  </si>
  <si>
    <t>TMP-BTA</t>
  </si>
  <si>
    <t>LQ-LAN</t>
  </si>
  <si>
    <t>LabQuest Lanyard</t>
  </si>
  <si>
    <t>CASE 10% Discount</t>
  </si>
  <si>
    <t>The cells in the worksheets are protected. Enter your ordering information and the quantity needed and all calculations will be completed for you.</t>
  </si>
  <si>
    <t>Principles of Agricultural Science - Animal</t>
  </si>
  <si>
    <t>Incubator (1.0 cubic feet)</t>
  </si>
  <si>
    <t>Rack, test tube, 9 capacity</t>
  </si>
  <si>
    <t>Ring stand clamp, 4” support rings</t>
  </si>
  <si>
    <t>Sharps container</t>
  </si>
  <si>
    <t>Stethoscope/sphygmomanometer kits</t>
  </si>
  <si>
    <t>Water bath</t>
  </si>
  <si>
    <t>Student safety goggles</t>
  </si>
  <si>
    <t>Beakers, 250 ml</t>
  </si>
  <si>
    <t>Slides, agricultural parasites slide set</t>
  </si>
  <si>
    <t>Slides</t>
  </si>
  <si>
    <t xml:space="preserve">Slides, bacteria – three shapes, individual smears </t>
  </si>
  <si>
    <t>Slides, mold – three common on one slide</t>
  </si>
  <si>
    <t>Wipes, disinfecting, disposable</t>
  </si>
  <si>
    <t>Pigs, fetal double injected</t>
  </si>
  <si>
    <t>Preserved specimen – pregnant pig uterus</t>
  </si>
  <si>
    <t>Preserved specimen – pregnant sheep uterus</t>
  </si>
  <si>
    <t>Fecal Slide Analysis Lab Activity, Ward’s 36 W 6224</t>
  </si>
  <si>
    <t>Animal Behavior Lab, Ward’s 87 W 3530</t>
  </si>
  <si>
    <t>CASE-L002A</t>
  </si>
  <si>
    <t>CASE-L002B</t>
  </si>
  <si>
    <t>CT-001</t>
  </si>
  <si>
    <t>803S-B01E</t>
  </si>
  <si>
    <t>803S-P02E</t>
  </si>
  <si>
    <t>CASE-B010</t>
  </si>
  <si>
    <t>CASE-B011</t>
  </si>
  <si>
    <t>CASE-B012</t>
  </si>
  <si>
    <t>FA-1-18E</t>
  </si>
  <si>
    <r>
      <t xml:space="preserve">CASE has negotiated a partnership with Newbyte software to offer the </t>
    </r>
    <r>
      <rPr>
        <i/>
        <sz val="12"/>
        <color indexed="8"/>
        <rFont val="Arial"/>
        <family val="2"/>
      </rPr>
      <t>Drosophila Genetics Lab</t>
    </r>
    <r>
      <rPr>
        <sz val="12"/>
        <color indexed="8"/>
        <rFont val="Arial"/>
        <family val="2"/>
      </rPr>
      <t xml:space="preserve"> software packages recommended for CASE courses at a discounted price to CASE programs. Below is pricing and information how to order software packages.</t>
    </r>
  </si>
  <si>
    <t>Drosophila Genetics Lab v6</t>
  </si>
  <si>
    <t>Iron wire gauze, pkg 12</t>
  </si>
  <si>
    <t>USB Pupil Cam</t>
  </si>
  <si>
    <t>Stirring rods, 8” glass, pkg 12</t>
  </si>
  <si>
    <t>Petri Dish, pkg 20</t>
  </si>
  <si>
    <t>Pipette, 6" Plastic, pkg 100</t>
  </si>
  <si>
    <t>Razor Blades, pkg 100</t>
  </si>
  <si>
    <t>Syringe, 3cc</t>
  </si>
  <si>
    <t>Syringe, 10 ml</t>
  </si>
  <si>
    <t>Slides, fish mitosis, sec.,</t>
  </si>
  <si>
    <t>Wooden stirring sticks, 6”, 30/pkg</t>
  </si>
  <si>
    <t>Cotton swabs, sterile, 100/pkg</t>
  </si>
  <si>
    <t>Needle, syringe 18-gauge, ¾” long</t>
  </si>
  <si>
    <t>Plates, Paper, 100/pkg</t>
  </si>
  <si>
    <t>Thermometer, disposable, pkg 100</t>
  </si>
  <si>
    <t>Vinyl tubing (10 Ft)</t>
  </si>
  <si>
    <t>Media, MicroLive Bacterial Media – nutrient agar Pkg/10</t>
  </si>
  <si>
    <t>Preserved specimen – pregnant bovine uterus</t>
  </si>
  <si>
    <t>Ruled Microscope Slides</t>
  </si>
  <si>
    <r>
      <t xml:space="preserve">Damron, W.S. (2006). </t>
    </r>
    <r>
      <rPr>
        <i/>
        <sz val="10"/>
        <color indexed="8"/>
        <rFont val="Arial"/>
        <family val="2"/>
      </rPr>
      <t>Introduction to animal science: Global, biological, social, and industry perspectives</t>
    </r>
    <r>
      <rPr>
        <sz val="10"/>
        <color indexed="8"/>
        <rFont val="Arial"/>
        <family val="2"/>
      </rPr>
      <t xml:space="preserve"> (3</t>
    </r>
    <r>
      <rPr>
        <vertAlign val="superscript"/>
        <sz val="10"/>
        <color indexed="8"/>
        <rFont val="Arial"/>
        <family val="2"/>
      </rPr>
      <t>rd</t>
    </r>
    <r>
      <rPr>
        <sz val="10"/>
        <color indexed="8"/>
        <rFont val="Arial"/>
        <family val="2"/>
      </rPr>
      <t xml:space="preserve"> ed.). Upper Saddle River, NJ: Prentice Hall.</t>
    </r>
  </si>
  <si>
    <t>9780131189324</t>
  </si>
  <si>
    <t>Prentice Hall</t>
  </si>
  <si>
    <r>
      <t xml:space="preserve">Ensminger, M.E. (1991). </t>
    </r>
    <r>
      <rPr>
        <i/>
        <sz val="10"/>
        <color indexed="8"/>
        <rFont val="Arial"/>
        <family val="2"/>
      </rPr>
      <t>Animal science</t>
    </r>
    <r>
      <rPr>
        <sz val="10"/>
        <color indexed="8"/>
        <rFont val="Arial"/>
        <family val="2"/>
      </rPr>
      <t xml:space="preserve"> (9</t>
    </r>
    <r>
      <rPr>
        <vertAlign val="superscript"/>
        <sz val="10"/>
        <color indexed="8"/>
        <rFont val="Arial"/>
        <family val="2"/>
      </rPr>
      <t>th</t>
    </r>
    <r>
      <rPr>
        <sz val="10"/>
        <color indexed="8"/>
        <rFont val="Arial"/>
        <family val="2"/>
      </rPr>
      <t xml:space="preserve"> ed.). Upper Saddle River, NJ: Prentice Hall.</t>
    </r>
  </si>
  <si>
    <t>9780813428871</t>
  </si>
  <si>
    <r>
      <t>Taylor, R. &amp; Field, T. (2008</t>
    </r>
    <r>
      <rPr>
        <i/>
        <sz val="10"/>
        <color indexed="8"/>
        <rFont val="Arial"/>
        <family val="2"/>
      </rPr>
      <t>). Scientific farm animal production: an introduction to animal science</t>
    </r>
    <r>
      <rPr>
        <sz val="10"/>
        <color indexed="8"/>
        <rFont val="Arial"/>
        <family val="2"/>
      </rPr>
      <t xml:space="preserve"> (9th ed.) Upper Saddle River, NJ: Prentice Hall.</t>
    </r>
  </si>
  <si>
    <t>9780132447362</t>
  </si>
  <si>
    <r>
      <t xml:space="preserve">Feldkamp, S. (Ed.). (2009). </t>
    </r>
    <r>
      <rPr>
        <i/>
        <sz val="10"/>
        <color indexed="8"/>
        <rFont val="Arial"/>
        <family val="2"/>
      </rPr>
      <t>Modern biology</t>
    </r>
    <r>
      <rPr>
        <sz val="10"/>
        <color indexed="8"/>
        <rFont val="Arial"/>
        <family val="2"/>
      </rPr>
      <t>. Austin, TX: Holt, McDougal.</t>
    </r>
  </si>
  <si>
    <t>9780030367694</t>
  </si>
  <si>
    <t>Holt McDougal</t>
  </si>
  <si>
    <t>Digestive Systems of Livestock: A Basic Look (CEVD0470W)</t>
  </si>
  <si>
    <t xml:space="preserve">Bucket </t>
  </si>
  <si>
    <t>Cutting board (for different meat products)</t>
  </si>
  <si>
    <t>Electric skillet</t>
  </si>
  <si>
    <t>Feed samples</t>
  </si>
  <si>
    <t>Indoor grill</t>
  </si>
  <si>
    <t>Juice can</t>
  </si>
  <si>
    <t>Jump ropes</t>
  </si>
  <si>
    <t>Kitchen knives</t>
  </si>
  <si>
    <t>Measuring cups (¼, ⅓, ½, 1 cup)</t>
  </si>
  <si>
    <t>Meat fork</t>
  </si>
  <si>
    <t>Meat thermometer</t>
  </si>
  <si>
    <t>Mixing bowl</t>
  </si>
  <si>
    <t xml:space="preserve">Pennies </t>
  </si>
  <si>
    <t>Scrub brush</t>
  </si>
  <si>
    <t>Spatula for turning</t>
  </si>
  <si>
    <t>Tablespoon</t>
  </si>
  <si>
    <t xml:space="preserve">Travel brochures </t>
  </si>
  <si>
    <t>Writing pens of varying styles, colors, and types</t>
  </si>
  <si>
    <t>Ammonia, household type (need one cup)</t>
  </si>
  <si>
    <t>Beans, dry red beans</t>
  </si>
  <si>
    <t>Beans, dry white beans</t>
  </si>
  <si>
    <t>Cube</t>
  </si>
  <si>
    <t>Butter</t>
  </si>
  <si>
    <r>
      <t>Candy, M&amp;M’s</t>
    </r>
    <r>
      <rPr>
        <vertAlign val="superscript"/>
        <sz val="10"/>
        <color indexed="8"/>
        <rFont val="Arial"/>
        <family val="2"/>
      </rPr>
      <t>®</t>
    </r>
    <r>
      <rPr>
        <sz val="10"/>
        <color indexed="8"/>
        <rFont val="Arial"/>
        <family val="2"/>
      </rPr>
      <t xml:space="preserve"> candy, large package</t>
    </r>
  </si>
  <si>
    <t>Candy, Gumballs</t>
  </si>
  <si>
    <t>Candy, Peppermints</t>
  </si>
  <si>
    <t>Candy, Skittles, large package</t>
  </si>
  <si>
    <t>Candy, Starburst, large package</t>
  </si>
  <si>
    <t>Carpet, coarse or looped samples</t>
  </si>
  <si>
    <t>LB.</t>
  </si>
  <si>
    <t>Cheese – 5 varieties, .5 Lb. of each variety</t>
  </si>
  <si>
    <r>
      <t>Chex</t>
    </r>
    <r>
      <rPr>
        <vertAlign val="superscript"/>
        <sz val="10"/>
        <color indexed="8"/>
        <rFont val="Arial"/>
        <family val="2"/>
      </rPr>
      <t>®</t>
    </r>
    <r>
      <rPr>
        <sz val="10"/>
        <color indexed="8"/>
        <rFont val="Arial"/>
        <family val="2"/>
      </rPr>
      <t xml:space="preserve"> Corn Cereal</t>
    </r>
  </si>
  <si>
    <t>Chicken breast</t>
  </si>
  <si>
    <t>Chicken thigh, with skin attached</t>
  </si>
  <si>
    <t>Chicken wings</t>
  </si>
  <si>
    <t>Crackers, Ritz-like</t>
  </si>
  <si>
    <t>Crackers, Saltines</t>
  </si>
  <si>
    <t>Crackers, wheat</t>
  </si>
  <si>
    <t>Doz.</t>
  </si>
  <si>
    <t>Eggs, fresh grade A</t>
  </si>
  <si>
    <t>Eggs, fresh grade AA</t>
  </si>
  <si>
    <t>Eggs, local farm fresh</t>
  </si>
  <si>
    <t>Eggs, stored grade A</t>
  </si>
  <si>
    <t>Food coloring, blue</t>
  </si>
  <si>
    <t>Tsp</t>
  </si>
  <si>
    <t>Garlic powder</t>
  </si>
  <si>
    <t>Lb.</t>
  </si>
  <si>
    <t>Ham</t>
  </si>
  <si>
    <t>Ham, processed</t>
  </si>
  <si>
    <t>Hamburger, 10% or less fat</t>
  </si>
  <si>
    <t>Hamburger, 20% fat</t>
  </si>
  <si>
    <t>Heart muscle</t>
  </si>
  <si>
    <t>Chops</t>
  </si>
  <si>
    <t>Lamb chop</t>
  </si>
  <si>
    <t>Quarts</t>
  </si>
  <si>
    <t>Milk</t>
  </si>
  <si>
    <t>Napkins</t>
  </si>
  <si>
    <t>Noodles, cooked</t>
  </si>
  <si>
    <t>Oats, rolled</t>
  </si>
  <si>
    <t>Olive oil, dark</t>
  </si>
  <si>
    <t>Onion</t>
  </si>
  <si>
    <t>Plastic bag, snack size</t>
  </si>
  <si>
    <t>Plastic sheeting</t>
  </si>
  <si>
    <t>Popcorn</t>
  </si>
  <si>
    <t>Pork chop</t>
  </si>
  <si>
    <t>Pretzels</t>
  </si>
  <si>
    <t>Puffed-cheese balls</t>
  </si>
  <si>
    <t>Salt</t>
  </si>
  <si>
    <t>Straws</t>
  </si>
  <si>
    <t>Semen, frozen bull</t>
  </si>
  <si>
    <t>Dose</t>
  </si>
  <si>
    <t>Semen, boar</t>
  </si>
  <si>
    <t>Soap, antibacterial</t>
  </si>
  <si>
    <t>Soda, name-brand</t>
  </si>
  <si>
    <t>Soda, store-brand</t>
  </si>
  <si>
    <t>Steaks</t>
  </si>
  <si>
    <t>Steak, chuck, select</t>
  </si>
  <si>
    <t>Steak, rib, choice</t>
  </si>
  <si>
    <t>Steak, rib, select</t>
  </si>
  <si>
    <t>Steak, round, select</t>
  </si>
  <si>
    <t>Turkey breast</t>
  </si>
  <si>
    <t>Rulers, standard 12”</t>
  </si>
  <si>
    <t>Scissors</t>
  </si>
  <si>
    <t>Yard Sticks</t>
  </si>
  <si>
    <t>Staplers</t>
  </si>
  <si>
    <t>Note card, 3”x5”</t>
  </si>
  <si>
    <t>Paper, blueprint paper</t>
  </si>
  <si>
    <t>Paper, butcher paper 36”x1000’</t>
  </si>
  <si>
    <t>Paper, cardstock, White, 8.5x11</t>
  </si>
  <si>
    <t>Paper, construction paper, assorted colors</t>
  </si>
  <si>
    <t>Ream</t>
  </si>
  <si>
    <t>Paper, graph</t>
  </si>
  <si>
    <t>Paper, printer, white, 8.5x11</t>
  </si>
  <si>
    <t>Photo sleeves, clear 4”x6”, 2 slots per page</t>
  </si>
  <si>
    <t>Rubber Cement</t>
  </si>
  <si>
    <t xml:space="preserve">http://www.mountainside-medical.com/products/Sterile-Water-For-Injection-Bacteriostatic-Water-30-ml.html </t>
  </si>
  <si>
    <t>Sterile Water for Injection, 30ml vials, 25 count</t>
  </si>
  <si>
    <t>Plastic keyboard covers</t>
  </si>
  <si>
    <t xml:space="preserve">http://www.protectcovers.com/index.php/keyboard-covers.html </t>
  </si>
  <si>
    <t>Miscellaneous Items</t>
  </si>
  <si>
    <t>Note the quantities of items, some quantities have changed in the revision process. The Purchase Manual has the most accurate quantity at this time. Some items are packaged in different quantities from the distributor.</t>
  </si>
  <si>
    <t>SP-DX16E</t>
  </si>
  <si>
    <t>22-MBX12</t>
  </si>
  <si>
    <t>Vial</t>
  </si>
  <si>
    <t>Root Tips, vial</t>
  </si>
  <si>
    <t>Sodium Citrate Solution, 3%, 15 mL, drop control  btl</t>
  </si>
  <si>
    <t>TW-GCX16</t>
  </si>
  <si>
    <t>SEPUP Trays</t>
  </si>
  <si>
    <t xml:space="preserve">Many items in the local supply listing are time sensitive and must be purchased as needed according to the Day-to-Day plans for the course. </t>
  </si>
  <si>
    <r>
      <t xml:space="preserve">All quantities are based on a </t>
    </r>
    <r>
      <rPr>
        <b/>
        <sz val="12"/>
        <color indexed="8"/>
        <rFont val="Arial"/>
        <family val="2"/>
      </rPr>
      <t>class size of 20</t>
    </r>
    <r>
      <rPr>
        <sz val="12"/>
        <color indexed="8"/>
        <rFont val="Arial"/>
        <family val="2"/>
      </rPr>
      <t>. Make quantity adjustments accordingly.</t>
    </r>
  </si>
  <si>
    <t>Enter the desired quantities, print the worksheet, and submit the order form to the respective vendor unless otherwise instructed.</t>
  </si>
  <si>
    <t>OPTIONAL</t>
  </si>
  <si>
    <t>Item Price Before Discount</t>
  </si>
  <si>
    <t>Stop watch, MyChron, Individual student timers (6 pk)</t>
  </si>
  <si>
    <t>Cost</t>
  </si>
  <si>
    <t>Total</t>
  </si>
  <si>
    <t>CASE 3% Discount</t>
  </si>
  <si>
    <t>In an effort to provide CASE programs with the best options for ordering supplies and materials, we have negotiated discounted pricing and special packages from vendors.</t>
  </si>
  <si>
    <t>20*</t>
  </si>
  <si>
    <t>* Recommended primary textbook for CASE course</t>
  </si>
  <si>
    <t>CASE Store.</t>
  </si>
  <si>
    <t>Slides, animal cells</t>
  </si>
  <si>
    <t>Dissection pins</t>
  </si>
  <si>
    <t xml:space="preserve">Each </t>
  </si>
  <si>
    <t>Velcro dot stickers</t>
  </si>
  <si>
    <t>LABQ2</t>
  </si>
  <si>
    <t>LabQuest2 Interface</t>
  </si>
  <si>
    <r>
      <t>CASE now offers an efficient way to order Vernier materials using our  online ordering page. Please access the ordering page at</t>
    </r>
    <r>
      <rPr>
        <b/>
        <sz val="14"/>
        <color indexed="13"/>
        <rFont val="Arial"/>
        <family val="2"/>
      </rPr>
      <t xml:space="preserve"> </t>
    </r>
    <r>
      <rPr>
        <b/>
        <sz val="14"/>
        <rFont val="Arial"/>
        <family val="2"/>
      </rPr>
      <t>the</t>
    </r>
  </si>
  <si>
    <t>Utility clamp</t>
  </si>
  <si>
    <t>Hot plate</t>
  </si>
  <si>
    <t>Forceps, 6 ea</t>
  </si>
  <si>
    <t>Disposable gloves, small</t>
  </si>
  <si>
    <t>Disposable gloves, medium</t>
  </si>
  <si>
    <t>Disposable gloves, large</t>
  </si>
  <si>
    <t>Gal</t>
  </si>
  <si>
    <t>Distilled water</t>
  </si>
  <si>
    <t>Slides, mixed protozoa – includes species from 4 phyla</t>
  </si>
  <si>
    <t>https://lab-aids.com/high-school-curriculum/curriculum-for-agricultural-science-education-case</t>
  </si>
  <si>
    <t>CASE-M002B</t>
  </si>
  <si>
    <t>LabQuest2 Interface Charging Station</t>
  </si>
  <si>
    <t>Additional Student Home License. *Requires Site License</t>
  </si>
  <si>
    <t>Animal Go Get It Cards, Subjects</t>
  </si>
  <si>
    <t>Animal Go Get It Cards, Placards</t>
  </si>
  <si>
    <t>A&amp;B Tray (Tissue Treating Tray)</t>
  </si>
  <si>
    <t xml:space="preserve">Droppers – Pk/16 </t>
  </si>
  <si>
    <t>Methylene Blue Stain, 7 mL, drop control btl</t>
  </si>
  <si>
    <t xml:space="preserve">Lugol’s Solution, 20 mL – Pk/3 </t>
  </si>
  <si>
    <t xml:space="preserve">Membranes, Semi-permeable - Pk/12 </t>
  </si>
  <si>
    <t xml:space="preserve">Glucose Testing Strips – Pk/40 </t>
  </si>
  <si>
    <t>CASE-B016</t>
  </si>
  <si>
    <t>Phenolphthalein, 30 mL, drop control btl</t>
  </si>
  <si>
    <t>Sodium Hydroxide, 0.05M, 15 mL, drop control btl</t>
  </si>
  <si>
    <t xml:space="preserve">Straws, wrapped - Pk/18 </t>
  </si>
  <si>
    <t>CASE-B017</t>
  </si>
  <si>
    <t>Aceto-Orcein Stain, 7 mL, drop control btl</t>
  </si>
  <si>
    <t>CASE-B018</t>
  </si>
  <si>
    <t xml:space="preserve">Brushes (tissue transfer) – Pk/15 </t>
  </si>
  <si>
    <t xml:space="preserve">Macerating Blades – Pk/30 </t>
  </si>
  <si>
    <t>Sucrose Solution, 5%, 30 mL</t>
  </si>
  <si>
    <t>Solution A, 30 mL, dispensing tip btl</t>
  </si>
  <si>
    <t>Solution B, 30 mL, dispensing tip btl</t>
  </si>
  <si>
    <t>Liquid Starch, 60 mL, dispensing tip btl</t>
  </si>
  <si>
    <t>Hemocytometer Fluid, 30 mL, drop control btl</t>
  </si>
  <si>
    <t>Bromthymol Blue, 15 mL, drop control  btl</t>
  </si>
  <si>
    <t xml:space="preserve">Cups, graduated, 30 mL - Pk/16 </t>
  </si>
  <si>
    <t>Textbooks must be purchased through CASE to receive this discounted price listed below. To place an order through CASE, please email this completed order form to miranda.chaplin@case4learning.org with the subject line of "Cengage textbook order through CASE"</t>
  </si>
  <si>
    <t>10% CASE Discount</t>
  </si>
  <si>
    <t>Unlimited Site License- Download Only</t>
  </si>
  <si>
    <t>Unlimited Site License with CD</t>
  </si>
  <si>
    <t>LQ-VIEW</t>
  </si>
  <si>
    <t>LabQuest Viewer Software</t>
  </si>
  <si>
    <t>CASE Online™ offers pricing for annual student accounts to access the online system. CASE Online account privileges provide three important components for CASE implementation:</t>
  </si>
  <si>
    <t>Additional terms and conditions for CASE Online accounts:</t>
  </si>
  <si>
    <t>• The purchase of a student account allows the teacher to assign student access to a course.</t>
  </si>
  <si>
    <t>• Student accounts are transferrable but access to End of Course assessments is locked after the second attempt if the second attempt meets the national cut score.</t>
  </si>
  <si>
    <t>• Student accounts are disabled each year but student registration is stored until the teacher deletes the student or three school years pass.</t>
  </si>
  <si>
    <t>• Each student enrolled in a CASE course will need their own dedicated account to use CASE Online for each course they are enrolled. Pricing is based on course enrollment rather than the individual student.</t>
  </si>
  <si>
    <t>Glucose Solution, 5%, 30 mL</t>
  </si>
  <si>
    <t>Corn Syrup, 50%, 60 mL, drop control  btl</t>
  </si>
  <si>
    <t xml:space="preserve">Bunsen burner </t>
  </si>
  <si>
    <t>470210-568</t>
  </si>
  <si>
    <t>Stopper, single hole, size 6</t>
  </si>
  <si>
    <t>Dialysis Tubing Weighted Closures</t>
  </si>
  <si>
    <t>Preserved specimen – ram reproductive tract</t>
  </si>
  <si>
    <t>Shipping added to total once order is placed</t>
  </si>
  <si>
    <t>CASE Teachers: We recommend you consolidate your orders and place orders online to take advantage of this free shipping offer.</t>
  </si>
  <si>
    <t>TOTAL COST including shipping</t>
  </si>
  <si>
    <t>Principles of Ag Science - Animal Materials Bulk Refill</t>
  </si>
  <si>
    <t>CASE-M002B-BK</t>
  </si>
  <si>
    <t>160-1EA-B</t>
  </si>
  <si>
    <t>Methylene Blue Stain, 60 mL, drop control btl</t>
  </si>
  <si>
    <t>CH-2-9-B</t>
  </si>
  <si>
    <t>Lugol's solution, 160 mL</t>
  </si>
  <si>
    <t>22-MBX60</t>
  </si>
  <si>
    <t>Membranes, Semi-permeable - Pk/60</t>
  </si>
  <si>
    <t>SS-1B48E</t>
  </si>
  <si>
    <t>Glucose Testing Strips – Pk/150</t>
  </si>
  <si>
    <t>SA-1B20E</t>
  </si>
  <si>
    <t>Phenolphthalein solution, 180 mL</t>
  </si>
  <si>
    <t>SA-1B23-B</t>
  </si>
  <si>
    <t>Sodium Hydroxide solution, 0.05M, 480 mL</t>
  </si>
  <si>
    <t>SA-1P46E</t>
  </si>
  <si>
    <t>Straws, wrapped, Pk/80</t>
  </si>
  <si>
    <t>CASE-B017-B</t>
  </si>
  <si>
    <t>Aceto-Orcein Stain, 60 mL</t>
  </si>
  <si>
    <t>CASE-B002-B</t>
  </si>
  <si>
    <t>Glucose Solution, 5%, 240mL</t>
  </si>
  <si>
    <t>CASE-B005-B</t>
  </si>
  <si>
    <t>Sucrose Solution, 5%, 240 mL</t>
  </si>
  <si>
    <t>CASE-B006-B</t>
  </si>
  <si>
    <t>Solution A, 240 mL</t>
  </si>
  <si>
    <t>CASE-B007-B</t>
  </si>
  <si>
    <t>Solution B, 240 mL</t>
  </si>
  <si>
    <t>CASE-B009-B</t>
  </si>
  <si>
    <t>Liquid Starch, 480 mL</t>
  </si>
  <si>
    <t>CASE-B012-B</t>
  </si>
  <si>
    <t>Sodium Citrate Solution, 3%, 60 mL</t>
  </si>
  <si>
    <t>WH-1-9-B</t>
  </si>
  <si>
    <t>Bromthymol Blue (BTB) indicator solution, 240 mL</t>
  </si>
  <si>
    <t>SS-1B20-B</t>
  </si>
  <si>
    <t>Corn Syrup, 50% (aka Glucose), 960 mL</t>
  </si>
  <si>
    <t>Order from the list below if only refills are needed on consumable items.</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</si>
  <si>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</si>
  <si>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</si>
  <si>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PO Number</t>
  </si>
  <si>
    <t>Exploring Career Note Cards</t>
  </si>
  <si>
    <t>Free shipping on orders over $250</t>
  </si>
  <si>
    <t>Plastic thermometer sleeves</t>
  </si>
  <si>
    <t>Egg candler or pen flashlight</t>
  </si>
  <si>
    <t>CASE-L006</t>
  </si>
  <si>
    <t>Warren, D.M. (2016). Small animal care and management (4th ed.). Clifton Park, NY: Delmar.</t>
  </si>
  <si>
    <t>Romich, J.A. (2015) An illustrated guide to veterinary medical terminology (4th ed.). Clifton Park, NY: Delmar.</t>
  </si>
  <si>
    <t>Gillespie, J.R., &amp; Flanders, F.B. (2010). Modern livestock and poultry production (8th ed.). Clifton Park, NY: Delmar.</t>
  </si>
  <si>
    <t>LQ2-CRG</t>
  </si>
  <si>
    <t>Lawhead, J. &amp; Baker, M. (2017) Introduction to veterinary science (3rd ed.). Clifton Park, NY: Delmar.</t>
  </si>
  <si>
    <r>
      <t>CASE now offers an efficient way to order Newbyte materials using our updated online ordering page. Please access the ordering page at</t>
    </r>
    <r>
      <rPr>
        <b/>
        <sz val="14"/>
        <color indexed="13"/>
        <rFont val="Arial"/>
        <family val="2"/>
      </rPr>
      <t xml:space="preserve"> </t>
    </r>
    <r>
      <rPr>
        <b/>
        <sz val="14"/>
        <rFont val="Arial"/>
        <family val="2"/>
      </rPr>
      <t>the</t>
    </r>
  </si>
  <si>
    <t>Calculator</t>
  </si>
  <si>
    <t>Digital Camera</t>
  </si>
  <si>
    <t>Paper, white, 11x17</t>
  </si>
  <si>
    <t>Pads</t>
  </si>
  <si>
    <t>Post-It Note Flags</t>
  </si>
  <si>
    <t>Flashlight</t>
  </si>
  <si>
    <t>Pair</t>
  </si>
  <si>
    <t>Work boots, dirty</t>
  </si>
  <si>
    <t>Aluminum foil</t>
  </si>
  <si>
    <t>1/2 gallon</t>
  </si>
  <si>
    <t>Bleach</t>
  </si>
  <si>
    <t>Bowls, disposable, 10 ct.</t>
  </si>
  <si>
    <t>Cups, clear plastic, 16 oz.</t>
  </si>
  <si>
    <t>Cups, clear plastic, 3 oz.</t>
  </si>
  <si>
    <t>Cups, paper, 3 oz.</t>
  </si>
  <si>
    <t>Cups, plastic, 8 oz.</t>
  </si>
  <si>
    <t>Plastic bag, sandwich size, 100 ct.</t>
  </si>
  <si>
    <t>Plastic bag, 1 gal, 20 ct.</t>
  </si>
  <si>
    <t>Plastic bag, 2 gal, 10 ct.</t>
  </si>
  <si>
    <t>Toothpicks, flat</t>
  </si>
  <si>
    <t>Thermometer, rectal</t>
  </si>
  <si>
    <t>Water, bottled</t>
  </si>
  <si>
    <t>* needed if completing Activity 8.2.1 Vitally Important rather than Activity 8.2.1 Vital Signs.</t>
  </si>
  <si>
    <t>470006-622</t>
  </si>
  <si>
    <t>470157-270</t>
  </si>
  <si>
    <t>470092-520</t>
  </si>
  <si>
    <t>lb</t>
  </si>
  <si>
    <t>Student account rates range depending on quantity ordered. State and regional block pricing will be available to reduce per student account cost further.</t>
  </si>
  <si>
    <t>Principles of Agricultural Science - Animal Materials</t>
  </si>
  <si>
    <t>• Teachers with one or more student accounts have access to an open test bank of questions to create online quizzes and exams related to the specific concepts that they wish to assess. Teachers may create their own questions for use within CASE Online.</t>
  </si>
  <si>
    <t>Online access for version 7 provides Flash and HTML5 versions for all browsers including iPad and Chromebooks. At school and home for staff and students - number limited in limited licenses.</t>
    <phoneticPr fontId="1" type="noConversion"/>
  </si>
  <si>
    <t>Drosophila Genetics Lab v7</t>
    <phoneticPr fontId="1" type="noConversion"/>
  </si>
  <si>
    <t>One time fee</t>
  </si>
  <si>
    <t>470148-792</t>
  </si>
  <si>
    <t>470222-546</t>
  </si>
  <si>
    <t>470222-548</t>
  </si>
  <si>
    <t>Peggy Ackerman, bids@wardsci.com</t>
  </si>
  <si>
    <t>Test tube, 16x125 mm, pkg of 72</t>
  </si>
  <si>
    <t>Ward's Natural Science  PO Box 92912  Rochester, NY 14962-9012 Fax 877-247-0176 Phone 800-962-2660</t>
  </si>
  <si>
    <t xml:space="preserve">Dissection trays, 16” x 30” with pad </t>
  </si>
  <si>
    <t>Dissection Large Pan</t>
  </si>
  <si>
    <t>Dissection Large Pad</t>
  </si>
  <si>
    <t>Dissection Large Pan Cover</t>
  </si>
  <si>
    <t>470093-592</t>
  </si>
  <si>
    <t>470030-318</t>
  </si>
  <si>
    <t>470024-214</t>
  </si>
  <si>
    <t>470000-632</t>
  </si>
  <si>
    <t>470000-520</t>
  </si>
  <si>
    <t>470000-850</t>
  </si>
  <si>
    <t>470000-748</t>
  </si>
  <si>
    <t>470020-860</t>
  </si>
  <si>
    <t>470001-634</t>
  </si>
  <si>
    <t>470152-246</t>
  </si>
  <si>
    <t>470145-790</t>
  </si>
  <si>
    <t>470148-658</t>
  </si>
  <si>
    <t>470177-374</t>
  </si>
  <si>
    <t>470206-494</t>
  </si>
  <si>
    <t>470145-068</t>
  </si>
  <si>
    <t>470206-456</t>
  </si>
  <si>
    <t>470018-302</t>
  </si>
  <si>
    <t>470150-426</t>
  </si>
  <si>
    <t>470014-926</t>
  </si>
  <si>
    <t>470005-764</t>
  </si>
  <si>
    <t>470183-552</t>
  </si>
  <si>
    <t>470177-556</t>
  </si>
  <si>
    <t>470180-850</t>
  </si>
  <si>
    <t>470177-558</t>
  </si>
  <si>
    <t>470177-490</t>
  </si>
  <si>
    <t>470177-438</t>
  </si>
  <si>
    <t>470020-788</t>
  </si>
  <si>
    <t>470206-374</t>
  </si>
  <si>
    <t>470150-576</t>
  </si>
  <si>
    <t>470149-250</t>
  </si>
  <si>
    <t>470148-772</t>
  </si>
  <si>
    <t>470156-704</t>
  </si>
  <si>
    <t>470191-152</t>
  </si>
  <si>
    <t>470016-082</t>
  </si>
  <si>
    <t>470191-188</t>
  </si>
  <si>
    <t>470191-150</t>
  </si>
  <si>
    <t>470191-200</t>
  </si>
  <si>
    <t>470019-518</t>
  </si>
  <si>
    <t>470015-776</t>
  </si>
  <si>
    <t>470144-214</t>
  </si>
  <si>
    <t>470177-936</t>
  </si>
  <si>
    <t>470006-170</t>
  </si>
  <si>
    <t>470006-172</t>
  </si>
  <si>
    <t>470018-850</t>
  </si>
  <si>
    <t>470003-234</t>
  </si>
  <si>
    <t>470020-304</t>
  </si>
  <si>
    <t>470019-500</t>
  </si>
  <si>
    <t>470148-648</t>
  </si>
  <si>
    <t>470014-518</t>
  </si>
  <si>
    <t>470019-078</t>
  </si>
  <si>
    <t>470175-286</t>
  </si>
  <si>
    <t>470015-810</t>
  </si>
  <si>
    <t>470106-202</t>
  </si>
  <si>
    <t>470005-032</t>
  </si>
  <si>
    <t>470012-230</t>
  </si>
  <si>
    <t>470148-876</t>
  </si>
  <si>
    <t>470019-496</t>
  </si>
  <si>
    <t>https://wardsci.com/store/catalog/product.jsp?catalog_number=</t>
  </si>
  <si>
    <t>https://wardsci.com/store/catalog/product.jsp?catalog_number=470016-082</t>
  </si>
  <si>
    <t>https://wardsci.com/store/catalog/product.jsp?catalog_number=470191-188</t>
  </si>
  <si>
    <t>https://wardsci.com/store/catalog/product.jsp?catalog_number=470191-150</t>
  </si>
  <si>
    <t>https://wardsci.com/store/catalog/product.jsp?catalog_number=470191-200</t>
  </si>
  <si>
    <t>https://wardsci.com/store/catalog/product.jsp?catalog_number=470191-152</t>
  </si>
  <si>
    <t>https://wardsci.com/store/catalog/product.jsp?catalog_number=470156-704</t>
  </si>
  <si>
    <t>https://wardsci.com/store/catalog/product.jsp?catalog_number=470148-772</t>
  </si>
  <si>
    <t>https://wardsci.com/store/catalog/product.jsp?catalog_number=470210-568</t>
  </si>
  <si>
    <t>https://wardsci.com/store/catalog/product.jsp?catalog_number=470149-250</t>
  </si>
  <si>
    <t>https://wardsci.com/store/catalog/product.jsp?catalog_number=470150-576</t>
  </si>
  <si>
    <t>https://wardsci.com/store/catalog/product.jsp?catalog_number=470092-520</t>
  </si>
  <si>
    <t>https://wardsci.com/store/catalog/product.jsp?catalog_number=470005-764</t>
  </si>
  <si>
    <t>https://wardsci.com/store/catalog/product.jsp?catalog_number=470183-552</t>
  </si>
  <si>
    <t>https://wardsci.com/store/catalog/product.jsp?catalog_number=470177-556</t>
  </si>
  <si>
    <t>https://wardsci.com/store/catalog/product.jsp?catalog_number=470180-850</t>
  </si>
  <si>
    <t>https://wardsci.com/store/catalog/product.jsp?catalog_number=470177-558</t>
  </si>
  <si>
    <t>https://wardsci.com/store/catalog/product.jsp?catalog_number=470177-490</t>
  </si>
  <si>
    <t>https://wardsci.com/store/catalog/product.jsp?catalog_number=470177-438</t>
  </si>
  <si>
    <t>https://wardsci.com/store/catalog/product.jsp?catalog_number=470020-788</t>
  </si>
  <si>
    <t>https://wardsci.com/store/catalog/product.jsp?catalog_number=470206-374</t>
  </si>
  <si>
    <t/>
  </si>
  <si>
    <t>https://wardsci.com/store/catalog/product.jsp?catalog_number=470014-926</t>
  </si>
  <si>
    <t>https://wardsci.com/store/catalog/product.jsp?catalog_number=470150-426</t>
  </si>
  <si>
    <t>https://wardsci.com/store/catalog/product.jsp?catalog_number=470222-546</t>
  </si>
  <si>
    <t>https://wardsci.com/store/catalog/product.jsp?catalog_number=470222-548</t>
  </si>
  <si>
    <t>https://wardsci.com/store/catalog/product.jsp?catalog_number=470018-302</t>
  </si>
  <si>
    <t>https://wardsci.com/store/catalog/product.jsp?catalog_number=470206-456</t>
  </si>
  <si>
    <t>https://wardsci.com/store/catalog/product.jsp?catalog_number=470145-068</t>
  </si>
  <si>
    <t>https://wardsci.com/store/catalog/product.jsp?catalog_number=470206-494</t>
  </si>
  <si>
    <t>https://wardsci.com/store/catalog/product.jsp?catalog_number=470177-374</t>
  </si>
  <si>
    <t>https://wardsci.com/store/catalog/product.jsp?catalog_number=470148-658</t>
  </si>
  <si>
    <t>https://wardsci.com/store/catalog/product.jsp?catalog_number=470145-790</t>
  </si>
  <si>
    <t>https://wardsci.com/store/catalog/product.jsp?catalog_number=470152-246</t>
  </si>
  <si>
    <t>https://wardsci.com/store/catalog/product.jsp?catalog_number=470001-634</t>
  </si>
  <si>
    <t>https://wardsci.com/store/catalog/product.jsp?catalog_number=470020-860</t>
  </si>
  <si>
    <t>https://wardsci.com/store/catalog/product.jsp?catalog_number=470000-748</t>
  </si>
  <si>
    <t>https://wardsci.com/store/catalog/product.jsp?catalog_number=470000-850</t>
  </si>
  <si>
    <t>https://wardsci.com/store/catalog/product.jsp?catalog_number=470000-520</t>
  </si>
  <si>
    <t>https://wardsci.com/store/catalog/product.jsp?catalog_number=470000-632</t>
  </si>
  <si>
    <t>https://wardsci.com/store/catalog/product.jsp?catalog_number=470024-214</t>
  </si>
  <si>
    <t>https://wardsci.com/store/catalog/product.jsp?catalog_number=470030-318</t>
  </si>
  <si>
    <t>https://wardsci.com/store/catalog/product.jsp?catalog_number=470093-592</t>
  </si>
  <si>
    <t>https://wardsci.com/store/catalog/product.jsp?catalog_number=470148-792</t>
  </si>
  <si>
    <t>https://wardsci.com/store/catalog/product.jsp?catalog_number=470019-518</t>
  </si>
  <si>
    <t>https://wardsci.com/store/catalog/product.jsp?catalog_number=470015-776</t>
  </si>
  <si>
    <t>https://wardsci.com/store/catalog/product.jsp?catalog_number=470144-214</t>
  </si>
  <si>
    <t>https://wardsci.com/store/catalog/product.jsp?catalog_number=470177-936</t>
  </si>
  <si>
    <t>https://wardsci.com/store/catalog/product.jsp?catalog_number=470006-170</t>
  </si>
  <si>
    <t>https://wardsci.com/store/catalog/product.jsp?catalog_number=470006-172</t>
  </si>
  <si>
    <t>https://wardsci.com/store/catalog/product.jsp?catalog_number=470018-850</t>
  </si>
  <si>
    <t>https://wardsci.com/store/catalog/product.jsp?catalog_number=470003-234</t>
  </si>
  <si>
    <t>https://wardsci.com/store/catalog/product.jsp?catalog_number=470020-304</t>
  </si>
  <si>
    <t>https://wardsci.com/store/catalog/product.jsp?catalog_number=470019-500</t>
  </si>
  <si>
    <t>https://wardsci.com/store/catalog/product.jsp?catalog_number=470148-648</t>
  </si>
  <si>
    <t>https://wardsci.com/store/catalog/product.jsp?catalog_number=470014-518</t>
  </si>
  <si>
    <t>https://wardsci.com/store/catalog/product.jsp?catalog_number=470005-032</t>
  </si>
  <si>
    <t>https://wardsci.com/store/catalog/product.jsp?catalog_number=470012-230</t>
  </si>
  <si>
    <t>https://wardsci.com/store/catalog/product.jsp?catalog_number=470148-876</t>
  </si>
  <si>
    <t>https://wardsci.com/store/catalog/product.jsp?catalog_number=470019-496</t>
  </si>
  <si>
    <t>https://wardsci.com/store/catalog/product.jsp?catalog_number=470157-270</t>
  </si>
  <si>
    <t>https://wardsci.com/store/catalog/product.jsp?catalog_number=470106-202</t>
  </si>
  <si>
    <t>https://wardsci.com/store/catalog/product.jsp?catalog_number=470015-810</t>
  </si>
  <si>
    <t>https://wardsci.com/store/catalog/product.jsp?catalog_number=470175-286</t>
  </si>
  <si>
    <t>https://wardsci.com/store/catalog/product.jsp?catalog_number=470019-078</t>
  </si>
  <si>
    <t>https://wardsci.com/store/catalog/product.jsp?catalog_number=470006-622</t>
  </si>
  <si>
    <t>• All accounts are disabled June 30 of each year. Account activation begins August 10 or immediately after accounts are purchased.</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</si>
  <si>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</si>
  <si>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Parker, R. (2018). Equine science (5th ed.). Clifton Park, NY: Delmar.</t>
  </si>
  <si>
    <t>Herren, R.V. (2018). The science of animal agriculture (5th ed.). Clifton Park, NY: Delmar.</t>
  </si>
  <si>
    <t>Lab-Aids ASA Bulk Refills Set, includes recommended quantity of all consumable items listed below, class size 20</t>
  </si>
  <si>
    <t>Lab-Aids ASA Set, includes recommended quantity of all items listed below, class size 20</t>
  </si>
  <si>
    <t>The Lab-Aids ASA Set, CASE-M002B, is a discounted package containing everything for a class of 20 students. If you have a different class size, you can order items as needed from the itemized list.  To replenish your consumable items, use the Bulk Refill List on the bottom half of the page.  You can purchase the complete refill package CASE-M002B-BK or individual line items.</t>
  </si>
  <si>
    <t>To order Lab-Aids materials, please follow the link above and order directly from the Lab-Aids website. Use the information below for budgeting and planning purposes.</t>
  </si>
  <si>
    <t>Newbyte software must be ordered through CASE to receive a discount.</t>
  </si>
  <si>
    <r>
      <t>Shipping</t>
    </r>
    <r>
      <rPr>
        <sz val="11"/>
        <color indexed="8"/>
        <rFont val="Arial"/>
        <family val="2"/>
      </rPr>
      <t xml:space="preserve"> </t>
    </r>
  </si>
  <si>
    <t>Vernier equipment must be ordered through CASE to receive the 3% discount.</t>
  </si>
  <si>
    <r>
      <t xml:space="preserve">USE PROMO CODE </t>
    </r>
    <r>
      <rPr>
        <b/>
        <i/>
        <sz val="22"/>
        <color indexed="10"/>
        <rFont val="Arial"/>
        <family val="2"/>
      </rPr>
      <t>WCASE2019</t>
    </r>
    <r>
      <rPr>
        <sz val="22"/>
        <color indexed="10"/>
        <rFont val="Arial"/>
        <family val="2"/>
      </rPr>
      <t xml:space="preserve"> for 10% off</t>
    </r>
  </si>
  <si>
    <t>Promo Code: WCASE2019</t>
  </si>
  <si>
    <t>Prices are good through 12/31/19 unless otherwise specified.</t>
  </si>
  <si>
    <t>20 (Optional)</t>
  </si>
  <si>
    <t>1 (Optional)</t>
  </si>
  <si>
    <t>470000-606</t>
  </si>
  <si>
    <t>10* (Optional)</t>
  </si>
  <si>
    <t>Yeast</t>
  </si>
  <si>
    <t>10 (Optional)</t>
  </si>
  <si>
    <t>Live dogs</t>
  </si>
  <si>
    <t>Fecal sample</t>
  </si>
  <si>
    <t>Alfalfa and grass hay samples</t>
  </si>
  <si>
    <t xml:space="preserve">Petroleum jelly or Vaseline </t>
  </si>
  <si>
    <t>Price Schedule for 2019 Version 6</t>
  </si>
  <si>
    <t>Price Schedule for 2019 Version 7</t>
  </si>
  <si>
    <t>CASE-B010-B</t>
  </si>
  <si>
    <t>Hemocytometer Fluid, 180 mL</t>
  </si>
  <si>
    <t>CASE-B011-B</t>
  </si>
  <si>
    <t>Eosin-Aniline Blue Stain, 80 mL</t>
  </si>
  <si>
    <t>Eosin-Aniline Blue Stain, 15 mL, drop control btl</t>
  </si>
  <si>
    <t>Regular Price $499.00</t>
  </si>
  <si>
    <t>CASE Price $399.00</t>
  </si>
  <si>
    <t>Regular Price $549.00</t>
  </si>
  <si>
    <t>CASE Price $449.00</t>
  </si>
  <si>
    <t>Schools interested in upgrading from version 6 to version 7 Site Licenses receive a 50% discountt. Contact CASE Operations/Outreach Director, Miranda Chaplin, for special pricing.</t>
  </si>
  <si>
    <t>One time fee</t>
    <phoneticPr fontId="77" type="noConversion"/>
  </si>
  <si>
    <t>Or Yearly Fee</t>
    <phoneticPr fontId="77" type="noConversion"/>
  </si>
  <si>
    <t>NEW ONLINE License for one year</t>
    <phoneticPr fontId="1" type="noConversion"/>
  </si>
  <si>
    <t>NEW ONLINE License for three years</t>
    <phoneticPr fontId="1" type="noConversion"/>
  </si>
  <si>
    <t>Unlimited</t>
  </si>
  <si>
    <t>Regular Price $499.00</t>
    <phoneticPr fontId="77" type="noConversion"/>
  </si>
  <si>
    <t>Regular Price   $49/yr</t>
    <phoneticPr fontId="1" type="noConversion"/>
  </si>
  <si>
    <t>Regular Price        $149/yr</t>
    <phoneticPr fontId="1" type="noConversion"/>
  </si>
  <si>
    <t>Regular Price        $298/3yr</t>
    <phoneticPr fontId="1" type="noConversion"/>
  </si>
  <si>
    <t>CASE Price $399.00</t>
    <phoneticPr fontId="77" type="noConversion"/>
  </si>
  <si>
    <t>CASE Price $39/yr</t>
    <phoneticPr fontId="1" type="noConversion"/>
  </si>
  <si>
    <t>CASE Price $119/yr</t>
    <phoneticPr fontId="1" type="noConversion"/>
  </si>
  <si>
    <t>CASE Price $238/3yr</t>
    <phoneticPr fontId="1" type="noConversion"/>
  </si>
  <si>
    <t>Site and the additional Student Home Licenses, are a one off fee and give a perpetual license for the software version purchased. 
Site Licence - enables the institution to install the software on any of its computers or networks, provided the software remains on and is only used on the single site or campus which purchased the site licence. School computers which the students takes home are not covered by this, nor is external access to the network.
Lecturers or Teachers can install the software on their own computers or access the software externally for the sole purpose of lesson preparation.
Student Home Licence - This is an additional licence which enables students to install the software on their computers and/or access the software on the institutions network from outside the campus.  The students must belong to the campus in question.
Online Access – You don’t need a site license to gain online access, although if you have one it is cheaper. All your students, from your campus, can access the software at school or home. Both Flash and HTML5 versions are available online. Suitable for browsers on Windows, Mac, Android and iPad.</t>
  </si>
  <si>
    <t>Licensing for both versions:</t>
  </si>
  <si>
    <r>
      <t xml:space="preserve">Additional Student Home License. </t>
    </r>
    <r>
      <rPr>
        <b/>
        <sz val="10"/>
        <rFont val="Arial"/>
        <family val="2"/>
      </rPr>
      <t>*Requires Site License</t>
    </r>
  </si>
  <si>
    <r>
      <t xml:space="preserve">Additional All Student ONLINE ACCESS. </t>
    </r>
    <r>
      <rPr>
        <b/>
        <sz val="10"/>
        <rFont val="Arial"/>
        <family val="2"/>
      </rPr>
      <t>*Requires Site License</t>
    </r>
  </si>
  <si>
    <r>
      <t>ALL STUDENT ONLINE ACCESS for       1 year. 
*</t>
    </r>
    <r>
      <rPr>
        <b/>
        <sz val="10"/>
        <rFont val="Arial"/>
        <family val="2"/>
      </rPr>
      <t>DOES NOT</t>
    </r>
    <r>
      <rPr>
        <sz val="10"/>
        <rFont val="Arial"/>
      </rPr>
      <t xml:space="preserve"> Require a Site License.</t>
    </r>
  </si>
  <si>
    <r>
      <t>ALL STUDENT     ONLINE ACCESS for                      3 years. 
*</t>
    </r>
    <r>
      <rPr>
        <b/>
        <sz val="10"/>
        <rFont val="Arial"/>
        <family val="2"/>
      </rPr>
      <t>DOES NOT</t>
    </r>
    <r>
      <rPr>
        <sz val="10"/>
        <rFont val="Arial"/>
      </rPr>
      <t xml:space="preserve"> Require a Site License.</t>
    </r>
  </si>
  <si>
    <r>
      <t>Site License</t>
    </r>
    <r>
      <rPr>
        <sz val="11"/>
        <rFont val="Calibri"/>
        <family val="2"/>
      </rPr>
      <t xml:space="preserve"> - Download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</si>
</sst>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8" formatCode="&quot;$&quot;#,##0.00_);[Red]\(&quot;$&quot;#,##0.00\)"/>
    <numFmt numFmtId="44" formatCode="_(&quot;$&quot;* #,##0.00_);_(&quot;$&quot;* \(#,##0.00\);_(&quot;$&quot;* &quot;-&quot;??_);_(@_)"/>
    <numFmt numFmtId="164" formatCode="&quot;$&quot;#,##0.00"/>
  </numFmts>
  <fonts count="84" x14ac:knownFonts="1">
    <font>
      <sz val="11"/>
      <color theme="1"/>
      <name val="Calibri"/>
      <family val="2"/>
      <scheme val="minor"/>
    </font>
    <font>
      <sz val="24"/>
      <color indexed="9"/>
      <name val="Arial"/>
      <family val="2"/>
    </font>
    <font>
      <sz val="12"/>
      <color indexed="8"/>
      <name val="Arial"/>
      <family val="2"/>
    </font>
    <font>
      <b/>
      <sz val="9"/>
      <name val="Arial"/>
      <family val="2"/>
    </font>
    <font>
      <b/>
      <sz val="10"/>
      <name val="Arial"/>
      <family val="2"/>
    </font>
    <font>
      <sz val="10"/>
      <color indexed="8"/>
      <name val="Arial"/>
      <family val="2"/>
    </font>
    <font>
      <sz val="10"/>
      <name val="Arial"/>
      <family val="2"/>
    </font>
    <font>
      <i/>
      <sz val="12"/>
      <color indexed="8"/>
      <name val="Arial"/>
      <family val="2"/>
    </font>
    <font>
      <i/>
      <sz val="10"/>
      <color indexed="8"/>
      <name val="Arial"/>
      <family val="2"/>
    </font>
    <font>
      <vertAlign val="superscript"/>
      <sz val="10"/>
      <color indexed="8"/>
      <name val="Arial"/>
      <family val="2"/>
    </font>
    <font>
      <b/>
      <i/>
      <sz val="22"/>
      <color indexed="10"/>
      <name val="Arial"/>
      <family val="2"/>
    </font>
    <font>
      <sz val="22"/>
      <color indexed="10"/>
      <name val="Arial"/>
      <family val="2"/>
    </font>
    <font>
      <b/>
      <sz val="12"/>
      <color indexed="8"/>
      <name val="Arial"/>
      <family val="2"/>
    </font>
    <font>
      <sz val="14"/>
      <name val="Arial"/>
      <family val="2"/>
    </font>
    <font>
      <b/>
      <sz val="14"/>
      <name val="Arial"/>
      <family val="2"/>
    </font>
    <font>
      <b/>
      <sz val="14"/>
      <color indexed="13"/>
      <name val="Arial"/>
      <family val="2"/>
    </font>
    <font>
      <sz val="11"/>
      <color indexed="8"/>
      <name val="Arial"/>
      <family val="2"/>
    </font>
    <font>
      <sz val="11"/>
      <name val="Arial"/>
      <family val="2"/>
    </font>
    <font>
      <sz val="16"/>
      <name val="Arial"/>
      <family val="2"/>
    </font>
    <font>
      <sz val="10"/>
      <name val="Arial"/>
      <family val="2"/>
    </font>
    <font>
      <b/>
      <sz val="10"/>
      <color indexed="48"/>
      <name val="Arial"/>
      <family val="2"/>
    </font>
    <font>
      <b/>
      <sz val="11"/>
      <color indexed="8"/>
      <name val="Arial"/>
      <family val="2"/>
    </font>
    <font>
      <sz val="10"/>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4"/>
      <color theme="1"/>
      <name val="Arial"/>
      <family val="2"/>
    </font>
    <font>
      <sz val="9"/>
      <color theme="1"/>
      <name val="Arial"/>
      <family val="2"/>
    </font>
    <font>
      <sz val="12"/>
      <color rgb="FF000000"/>
      <name val="Arial"/>
      <family val="2"/>
    </font>
    <font>
      <sz val="12"/>
      <color theme="1"/>
      <name val="Arial"/>
      <family val="2"/>
    </font>
    <font>
      <sz val="11"/>
      <color theme="1"/>
      <name val="Arial"/>
      <family val="2"/>
    </font>
    <font>
      <b/>
      <sz val="20"/>
      <color rgb="FFFF0000"/>
      <name val="Arial"/>
      <family val="2"/>
    </font>
    <font>
      <b/>
      <sz val="13"/>
      <color rgb="FFFF0000"/>
      <name val="Arial"/>
      <family val="2"/>
    </font>
    <font>
      <b/>
      <sz val="14"/>
      <color theme="1"/>
      <name val="Arial"/>
      <family val="2"/>
    </font>
    <font>
      <i/>
      <sz val="10"/>
      <color theme="1"/>
      <name val="Arial"/>
      <family val="2"/>
    </font>
    <font>
      <u/>
      <sz val="11"/>
      <color theme="10"/>
      <name val="Arial"/>
      <family val="2"/>
    </font>
    <font>
      <b/>
      <sz val="12"/>
      <color rgb="FF000000"/>
      <name val="Arial"/>
      <family val="2"/>
    </font>
    <font>
      <strike/>
      <sz val="11"/>
      <color theme="1"/>
      <name val="Arial"/>
      <family val="2"/>
    </font>
    <font>
      <sz val="9"/>
      <color rgb="FF000000"/>
      <name val="Arial"/>
      <family val="2"/>
    </font>
    <font>
      <b/>
      <sz val="13"/>
      <color theme="1"/>
      <name val="Arial"/>
      <family val="2"/>
    </font>
    <font>
      <b/>
      <u/>
      <sz val="14"/>
      <color theme="10"/>
      <name val="Arial"/>
      <family val="2"/>
    </font>
    <font>
      <sz val="11"/>
      <color rgb="FF000000"/>
      <name val="Arial"/>
      <family val="2"/>
    </font>
    <font>
      <b/>
      <sz val="11"/>
      <color rgb="FFFF0000"/>
      <name val="Arial"/>
      <family val="2"/>
    </font>
    <font>
      <b/>
      <sz val="11"/>
      <color theme="1"/>
      <name val="Arial"/>
      <family val="2"/>
    </font>
    <font>
      <b/>
      <sz val="11"/>
      <color rgb="FF000000"/>
      <name val="Arial"/>
      <family val="2"/>
    </font>
    <font>
      <b/>
      <sz val="10"/>
      <color rgb="FFFF0000"/>
      <name val="Arial"/>
      <family val="2"/>
    </font>
    <font>
      <sz val="10"/>
      <color rgb="FF000000"/>
      <name val="Arial"/>
      <family val="2"/>
    </font>
    <font>
      <b/>
      <sz val="12"/>
      <color theme="1"/>
      <name val="Arial"/>
      <family val="2"/>
    </font>
    <font>
      <sz val="12"/>
      <color theme="1"/>
      <name val="Calibri"/>
      <family val="2"/>
      <scheme val="minor"/>
    </font>
    <font>
      <b/>
      <sz val="14"/>
      <color rgb="FFFF0000"/>
      <name val="Arial"/>
      <family val="2"/>
    </font>
    <font>
      <b/>
      <sz val="22"/>
      <color theme="1"/>
      <name val="Calibri"/>
      <family val="2"/>
      <scheme val="minor"/>
    </font>
    <font>
      <u/>
      <sz val="12"/>
      <color theme="10"/>
      <name val="Arial"/>
      <family val="2"/>
    </font>
    <font>
      <u/>
      <sz val="12"/>
      <color theme="1"/>
      <name val="Arial"/>
      <family val="2"/>
    </font>
    <font>
      <sz val="14"/>
      <color theme="1"/>
      <name val="Calibri"/>
      <family val="2"/>
      <scheme val="minor"/>
    </font>
    <font>
      <sz val="18"/>
      <color rgb="FFFF0000"/>
      <name val="Arial"/>
      <family val="2"/>
    </font>
    <font>
      <sz val="14"/>
      <name val="Calibri"/>
      <family val="2"/>
      <scheme val="minor"/>
    </font>
    <font>
      <sz val="22"/>
      <color theme="1"/>
      <name val="Arial"/>
      <family val="2"/>
    </font>
    <font>
      <sz val="22"/>
      <color rgb="FFFF0000"/>
      <name val="Arial"/>
      <family val="2"/>
    </font>
    <font>
      <b/>
      <sz val="16"/>
      <color theme="1"/>
      <name val="Arial"/>
      <family val="2"/>
    </font>
    <font>
      <b/>
      <sz val="20"/>
      <color theme="1"/>
      <name val="Arial"/>
      <family val="2"/>
    </font>
    <font>
      <b/>
      <sz val="22"/>
      <color theme="1"/>
      <name val="Arial"/>
      <family val="2"/>
    </font>
    <font>
      <sz val="10"/>
      <color theme="1"/>
      <name val="Segoe UI"/>
      <family val="2"/>
    </font>
    <font>
      <b/>
      <sz val="10"/>
      <color indexed="8"/>
      <name val="Arial"/>
      <family val="2"/>
    </font>
    <font>
      <sz val="8"/>
      <color indexed="8"/>
      <name val="Arial"/>
      <family val="2"/>
    </font>
    <font>
      <sz val="10"/>
      <name val="Arial"/>
    </font>
    <font>
      <sz val="11"/>
      <name val="Calibri"/>
      <family val="2"/>
      <scheme val="minor"/>
    </font>
    <font>
      <b/>
      <sz val="11"/>
      <name val="Calibri"/>
    </font>
    <font>
      <sz val="11"/>
      <name val="Calibri"/>
      <family val="2"/>
    </font>
  </fonts>
  <fills count="4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2"/>
        <bgColor indexed="5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FF9900"/>
        <bgColor indexed="50"/>
      </patternFill>
    </fill>
    <fill>
      <patternFill patternType="solid">
        <fgColor rgb="FFFFC0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bottom/>
      <diagonal/>
    </border>
  </borders>
  <cellStyleXfs count="46">
    <xf numFmtId="0" fontId="0" fillId="0" borderId="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5" fillId="29" borderId="0" applyNumberFormat="0" applyBorder="0" applyAlignment="0" applyProtection="0"/>
    <xf numFmtId="0" fontId="26" fillId="30" borderId="25" applyNumberFormat="0" applyAlignment="0" applyProtection="0"/>
    <xf numFmtId="0" fontId="27" fillId="31" borderId="26" applyNumberFormat="0" applyAlignment="0" applyProtection="0"/>
    <xf numFmtId="44" fontId="23" fillId="0" borderId="0" applyFont="0" applyFill="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30" fillId="0" borderId="27" applyNumberFormat="0" applyFill="0" applyAlignment="0" applyProtection="0"/>
    <xf numFmtId="0" fontId="31" fillId="0" borderId="28" applyNumberFormat="0" applyFill="0" applyAlignment="0" applyProtection="0"/>
    <xf numFmtId="0" fontId="32" fillId="0" borderId="2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33" borderId="25" applyNumberFormat="0" applyAlignment="0" applyProtection="0"/>
    <xf numFmtId="0" fontId="35" fillId="0" borderId="30" applyNumberFormat="0" applyFill="0" applyAlignment="0" applyProtection="0"/>
    <xf numFmtId="0" fontId="36" fillId="34" borderId="0" applyNumberFormat="0" applyBorder="0" applyAlignment="0" applyProtection="0"/>
    <xf numFmtId="0" fontId="19" fillId="0" borderId="0"/>
    <xf numFmtId="0" fontId="6" fillId="0" borderId="0"/>
    <xf numFmtId="0" fontId="23" fillId="35" borderId="31" applyNumberFormat="0" applyFont="0" applyAlignment="0" applyProtection="0"/>
    <xf numFmtId="0" fontId="37" fillId="30" borderId="32" applyNumberFormat="0" applyAlignment="0" applyProtection="0"/>
    <xf numFmtId="0" fontId="38" fillId="0" borderId="0" applyNumberFormat="0" applyFill="0" applyBorder="0" applyAlignment="0" applyProtection="0"/>
    <xf numFmtId="0" fontId="39" fillId="0" borderId="33" applyNumberFormat="0" applyFill="0" applyAlignment="0" applyProtection="0"/>
    <xf numFmtId="0" fontId="40" fillId="0" borderId="0" applyNumberFormat="0" applyFill="0" applyBorder="0" applyAlignment="0" applyProtection="0"/>
  </cellStyleXfs>
  <cellXfs count="385">
    <xf numFmtId="0" fontId="0" fillId="0" borderId="0" xfId="0"/>
    <xf numFmtId="0" fontId="0" fillId="0" borderId="0" xfId="0" applyProtection="1"/>
    <xf numFmtId="0" fontId="4" fillId="2" borderId="1" xfId="0" applyFont="1" applyFill="1" applyBorder="1" applyAlignment="1" applyProtection="1">
      <alignment horizontal="center" vertical="center" wrapText="1"/>
    </xf>
    <xf numFmtId="0" fontId="4" fillId="2" borderId="1" xfId="0" applyFont="1" applyFill="1" applyBorder="1" applyAlignment="1">
      <alignment horizontal="center" vertical="center" wrapText="1"/>
    </xf>
    <xf numFmtId="0" fontId="0" fillId="0" borderId="0" xfId="0" applyAlignment="1" applyProtection="1">
      <alignment horizontal="center"/>
    </xf>
    <xf numFmtId="0" fontId="41" fillId="0" borderId="1" xfId="0" applyFont="1" applyBorder="1" applyAlignment="1">
      <alignment vertical="top" wrapText="1"/>
    </xf>
    <xf numFmtId="164" fontId="42" fillId="0" borderId="1" xfId="0" applyNumberFormat="1" applyFont="1" applyBorder="1" applyProtection="1"/>
    <xf numFmtId="164" fontId="42" fillId="0" borderId="1" xfId="0" applyNumberFormat="1" applyFont="1" applyBorder="1" applyAlignment="1" applyProtection="1">
      <alignment horizontal="right"/>
    </xf>
    <xf numFmtId="0" fontId="42" fillId="0" borderId="1" xfId="0" applyFont="1" applyBorder="1" applyAlignment="1" applyProtection="1">
      <alignment horizontal="right"/>
    </xf>
    <xf numFmtId="0" fontId="41" fillId="0" borderId="1" xfId="0" applyFont="1" applyBorder="1" applyAlignment="1">
      <alignment horizontal="center" vertical="top" wrapText="1"/>
    </xf>
    <xf numFmtId="49" fontId="4" fillId="2" borderId="1" xfId="0" applyNumberFormat="1" applyFont="1" applyFill="1" applyBorder="1" applyAlignment="1">
      <alignment horizontal="center" vertical="center" wrapText="1"/>
    </xf>
    <xf numFmtId="0" fontId="41" fillId="0" borderId="1" xfId="0" applyFont="1" applyBorder="1" applyAlignment="1" applyProtection="1">
      <alignment horizontal="center" wrapText="1"/>
    </xf>
    <xf numFmtId="0" fontId="41" fillId="0" borderId="1" xfId="0" applyFont="1" applyBorder="1" applyAlignment="1" applyProtection="1">
      <alignment wrapText="1"/>
    </xf>
    <xf numFmtId="0" fontId="41" fillId="0" borderId="1" xfId="0" applyFont="1" applyBorder="1" applyAlignment="1" applyProtection="1">
      <alignment horizontal="center"/>
    </xf>
    <xf numFmtId="0" fontId="41" fillId="0" borderId="1" xfId="0" applyFont="1" applyBorder="1" applyProtection="1"/>
    <xf numFmtId="0" fontId="41" fillId="0" borderId="1" xfId="0" applyFont="1" applyBorder="1" applyAlignment="1" applyProtection="1">
      <alignment vertical="top" wrapText="1"/>
    </xf>
    <xf numFmtId="0" fontId="41" fillId="0" borderId="0" xfId="0" applyFont="1" applyBorder="1" applyAlignment="1" applyProtection="1">
      <alignment horizontal="center" wrapText="1"/>
    </xf>
    <xf numFmtId="0" fontId="6" fillId="0" borderId="1" xfId="0" applyFont="1" applyBorder="1" applyAlignment="1" applyProtection="1">
      <alignment wrapText="1"/>
    </xf>
    <xf numFmtId="0" fontId="0" fillId="0" borderId="0" xfId="0" applyAlignment="1" applyProtection="1">
      <alignment wrapText="1"/>
    </xf>
    <xf numFmtId="0" fontId="41" fillId="0" borderId="1" xfId="0" applyFont="1" applyBorder="1" applyAlignment="1" applyProtection="1">
      <alignment vertical="top"/>
    </xf>
    <xf numFmtId="0" fontId="41" fillId="0" borderId="1" xfId="0" applyFont="1" applyBorder="1" applyAlignment="1" applyProtection="1">
      <alignment horizontal="center" vertical="top"/>
    </xf>
    <xf numFmtId="0" fontId="3" fillId="2" borderId="1" xfId="0" applyFont="1" applyFill="1" applyBorder="1" applyAlignment="1" applyProtection="1">
      <alignment horizontal="center" vertical="center" wrapText="1"/>
    </xf>
    <xf numFmtId="0" fontId="43" fillId="0" borderId="1" xfId="0" applyFont="1" applyBorder="1" applyAlignment="1" applyProtection="1">
      <alignment horizontal="center" wrapText="1"/>
    </xf>
    <xf numFmtId="164" fontId="41" fillId="0" borderId="1" xfId="0" applyNumberFormat="1" applyFont="1" applyBorder="1" applyProtection="1"/>
    <xf numFmtId="0" fontId="6" fillId="0" borderId="1" xfId="0" applyFont="1" applyBorder="1" applyAlignment="1" applyProtection="1">
      <alignment horizontal="center" wrapText="1"/>
    </xf>
    <xf numFmtId="0" fontId="41" fillId="0" borderId="0" xfId="0" applyFont="1" applyBorder="1" applyAlignment="1" applyProtection="1">
      <alignment wrapText="1"/>
    </xf>
    <xf numFmtId="0" fontId="41" fillId="0" borderId="0" xfId="0" applyFont="1" applyBorder="1" applyAlignment="1" applyProtection="1">
      <alignment vertical="top" wrapText="1"/>
    </xf>
    <xf numFmtId="0" fontId="45" fillId="0" borderId="0" xfId="0" applyFont="1"/>
    <xf numFmtId="0" fontId="46" fillId="0" borderId="0" xfId="0" applyFont="1" applyProtection="1"/>
    <xf numFmtId="0" fontId="47" fillId="0" borderId="0" xfId="0" applyFont="1" applyAlignment="1" applyProtection="1"/>
    <xf numFmtId="164" fontId="46" fillId="0" borderId="1" xfId="0" applyNumberFormat="1" applyFont="1" applyBorder="1" applyProtection="1"/>
    <xf numFmtId="0" fontId="46" fillId="0" borderId="0" xfId="0" applyFont="1" applyBorder="1" applyProtection="1"/>
    <xf numFmtId="0" fontId="46" fillId="0" borderId="1" xfId="0" applyFont="1" applyBorder="1" applyProtection="1"/>
    <xf numFmtId="0" fontId="46" fillId="0" borderId="0" xfId="0" applyFont="1" applyAlignment="1" applyProtection="1">
      <alignment horizontal="center"/>
    </xf>
    <xf numFmtId="164" fontId="46" fillId="0" borderId="1" xfId="0" applyNumberFormat="1" applyFont="1" applyBorder="1" applyAlignment="1" applyProtection="1">
      <alignment vertical="top"/>
    </xf>
    <xf numFmtId="0" fontId="46" fillId="0" borderId="0" xfId="0" applyFont="1" applyAlignment="1" applyProtection="1">
      <alignment vertical="top"/>
    </xf>
    <xf numFmtId="0" fontId="42" fillId="0" borderId="0" xfId="0" applyFont="1" applyAlignment="1" applyProtection="1"/>
    <xf numFmtId="164" fontId="48" fillId="0" borderId="1" xfId="0" applyNumberFormat="1" applyFont="1" applyBorder="1" applyProtection="1"/>
    <xf numFmtId="164" fontId="49" fillId="0" borderId="1" xfId="0" applyNumberFormat="1" applyFont="1" applyBorder="1" applyProtection="1"/>
    <xf numFmtId="0" fontId="49" fillId="0" borderId="0" xfId="0" applyFont="1" applyProtection="1"/>
    <xf numFmtId="0" fontId="50" fillId="0" borderId="5" xfId="0" applyFont="1" applyBorder="1" applyAlignment="1" applyProtection="1">
      <alignment vertical="top" wrapText="1"/>
    </xf>
    <xf numFmtId="49" fontId="51" fillId="0" borderId="1" xfId="35" applyNumberFormat="1" applyFont="1" applyBorder="1" applyAlignment="1" applyProtection="1"/>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164" fontId="6" fillId="0" borderId="4" xfId="0" applyNumberFormat="1" applyFont="1" applyFill="1" applyBorder="1" applyAlignment="1" applyProtection="1">
      <alignment vertical="center" wrapText="1"/>
    </xf>
    <xf numFmtId="164" fontId="46" fillId="0" borderId="1" xfId="0" applyNumberFormat="1" applyFont="1" applyBorder="1" applyAlignment="1" applyProtection="1">
      <alignment vertical="center"/>
    </xf>
    <xf numFmtId="0" fontId="46" fillId="0" borderId="0" xfId="0" applyFont="1" applyFill="1" applyProtection="1"/>
    <xf numFmtId="0" fontId="46" fillId="0" borderId="0" xfId="0" applyFont="1" applyFill="1" applyAlignment="1" applyProtection="1">
      <alignment wrapText="1"/>
    </xf>
    <xf numFmtId="164" fontId="13" fillId="0" borderId="1" xfId="0" applyNumberFormat="1" applyFont="1" applyFill="1" applyBorder="1" applyAlignment="1" applyProtection="1">
      <alignment horizontal="right" vertical="center" wrapText="1"/>
    </xf>
    <xf numFmtId="0" fontId="53" fillId="0" borderId="0" xfId="0" applyFont="1" applyAlignment="1" applyProtection="1">
      <alignment vertical="top"/>
    </xf>
    <xf numFmtId="0" fontId="50" fillId="36" borderId="1" xfId="0" applyFont="1" applyFill="1" applyBorder="1" applyAlignment="1" applyProtection="1">
      <alignment vertical="top" wrapText="1"/>
    </xf>
    <xf numFmtId="0" fontId="46" fillId="0" borderId="1" xfId="0" applyFont="1" applyFill="1" applyBorder="1" applyAlignment="1" applyProtection="1">
      <protection locked="0"/>
    </xf>
    <xf numFmtId="49" fontId="45" fillId="0" borderId="1" xfId="0" applyNumberFormat="1" applyFont="1" applyFill="1" applyBorder="1" applyAlignment="1" applyProtection="1">
      <alignment horizontal="left" vertical="top" wrapText="1"/>
      <protection locked="0"/>
    </xf>
    <xf numFmtId="0" fontId="54" fillId="0" borderId="0" xfId="0" applyFont="1"/>
    <xf numFmtId="0" fontId="41" fillId="0" borderId="1" xfId="0" applyFont="1" applyBorder="1" applyAlignment="1">
      <alignment horizontal="center" vertical="center" wrapText="1"/>
    </xf>
    <xf numFmtId="0" fontId="41" fillId="0" borderId="0" xfId="0" applyFont="1" applyBorder="1" applyAlignment="1" applyProtection="1">
      <alignment horizontal="center"/>
    </xf>
    <xf numFmtId="0" fontId="41" fillId="0" borderId="0" xfId="0" applyFont="1" applyBorder="1" applyProtection="1"/>
    <xf numFmtId="164" fontId="41" fillId="0" borderId="0" xfId="0" applyNumberFormat="1" applyFont="1" applyBorder="1" applyProtection="1"/>
    <xf numFmtId="164" fontId="55" fillId="0" borderId="1" xfId="0" applyNumberFormat="1" applyFont="1" applyBorder="1" applyAlignment="1" applyProtection="1">
      <alignment horizontal="right"/>
    </xf>
    <xf numFmtId="164" fontId="55" fillId="0" borderId="1" xfId="0" applyNumberFormat="1" applyFont="1" applyBorder="1" applyAlignment="1" applyProtection="1"/>
    <xf numFmtId="164" fontId="48" fillId="0" borderId="1" xfId="0" applyNumberFormat="1" applyFont="1" applyBorder="1" applyAlignment="1" applyProtection="1"/>
    <xf numFmtId="164" fontId="46" fillId="0" borderId="1" xfId="0" applyNumberFormat="1" applyFont="1" applyBorder="1" applyAlignment="1" applyProtection="1">
      <alignment horizontal="right"/>
    </xf>
    <xf numFmtId="0" fontId="39" fillId="0" borderId="0" xfId="0" applyFont="1"/>
    <xf numFmtId="0" fontId="41" fillId="0" borderId="0" xfId="0" applyFont="1" applyBorder="1" applyAlignment="1" applyProtection="1">
      <alignment horizontal="left"/>
    </xf>
    <xf numFmtId="0" fontId="0" fillId="0" borderId="0" xfId="0" applyBorder="1" applyAlignment="1">
      <alignment horizontal="left"/>
    </xf>
    <xf numFmtId="0" fontId="43" fillId="0" borderId="1" xfId="0" applyFont="1" applyFill="1" applyBorder="1" applyAlignment="1" applyProtection="1">
      <alignment horizontal="center" wrapText="1"/>
    </xf>
    <xf numFmtId="0" fontId="41" fillId="0" borderId="1" xfId="0" applyFont="1" applyFill="1" applyBorder="1" applyAlignment="1" applyProtection="1">
      <alignment vertical="top" wrapText="1"/>
    </xf>
    <xf numFmtId="0" fontId="46" fillId="0" borderId="5" xfId="0" applyFont="1" applyBorder="1" applyAlignment="1" applyProtection="1"/>
    <xf numFmtId="0" fontId="46" fillId="0" borderId="0" xfId="0" applyFont="1" applyAlignment="1" applyProtection="1">
      <alignment horizontal="center"/>
    </xf>
    <xf numFmtId="0" fontId="6" fillId="0" borderId="1" xfId="0" applyFont="1" applyBorder="1" applyAlignment="1">
      <alignment horizontal="center" vertical="center" wrapText="1"/>
    </xf>
    <xf numFmtId="164" fontId="45" fillId="0" borderId="1" xfId="0" applyNumberFormat="1" applyFont="1" applyBorder="1"/>
    <xf numFmtId="0" fontId="56" fillId="0" borderId="0" xfId="35" applyFont="1" applyAlignment="1" applyProtection="1">
      <alignment vertical="center"/>
    </xf>
    <xf numFmtId="0" fontId="41" fillId="0" borderId="1" xfId="0" applyFont="1" applyBorder="1"/>
    <xf numFmtId="0" fontId="41" fillId="0" borderId="1" xfId="0" applyFont="1" applyBorder="1" applyAlignment="1">
      <alignment horizontal="center"/>
    </xf>
    <xf numFmtId="164" fontId="57" fillId="0" borderId="1" xfId="0" applyNumberFormat="1" applyFont="1" applyFill="1" applyBorder="1" applyProtection="1"/>
    <xf numFmtId="0" fontId="41" fillId="0" borderId="1" xfId="0" applyFont="1" applyFill="1" applyBorder="1" applyAlignment="1" applyProtection="1">
      <alignment horizontal="center" vertical="top"/>
    </xf>
    <xf numFmtId="0" fontId="57" fillId="0" borderId="1" xfId="0" applyFont="1" applyFill="1" applyBorder="1" applyProtection="1"/>
    <xf numFmtId="0" fontId="46" fillId="0" borderId="1" xfId="0" applyFont="1" applyBorder="1" applyAlignment="1" applyProtection="1">
      <alignment wrapText="1"/>
    </xf>
    <xf numFmtId="0" fontId="46" fillId="0" borderId="1" xfId="0" applyFont="1" applyBorder="1" applyAlignment="1" applyProtection="1">
      <alignment horizontal="center" wrapText="1"/>
    </xf>
    <xf numFmtId="0" fontId="46" fillId="0" borderId="1" xfId="0" applyFont="1" applyBorder="1" applyAlignment="1" applyProtection="1">
      <alignment horizontal="center"/>
    </xf>
    <xf numFmtId="0" fontId="46" fillId="0" borderId="1" xfId="0" applyFont="1" applyBorder="1" applyAlignment="1" applyProtection="1">
      <alignment vertical="top" wrapText="1"/>
    </xf>
    <xf numFmtId="0" fontId="17" fillId="0" borderId="1" xfId="0" applyFont="1" applyBorder="1" applyProtection="1"/>
    <xf numFmtId="0" fontId="46" fillId="0" borderId="1" xfId="0" applyFont="1" applyBorder="1" applyAlignment="1" applyProtection="1">
      <alignment vertical="top"/>
    </xf>
    <xf numFmtId="0" fontId="17" fillId="0" borderId="1" xfId="0" applyFont="1" applyBorder="1" applyAlignment="1" applyProtection="1">
      <alignment wrapText="1"/>
    </xf>
    <xf numFmtId="164" fontId="59" fillId="0" borderId="1" xfId="0" applyNumberFormat="1" applyFont="1" applyBorder="1" applyProtection="1"/>
    <xf numFmtId="0" fontId="57" fillId="0" borderId="1" xfId="0" applyFont="1" applyFill="1" applyBorder="1" applyAlignment="1" applyProtection="1">
      <alignment horizontal="center" wrapText="1"/>
    </xf>
    <xf numFmtId="0" fontId="57" fillId="0" borderId="1" xfId="0" applyFont="1" applyFill="1" applyBorder="1" applyAlignment="1" applyProtection="1">
      <alignment wrapText="1"/>
    </xf>
    <xf numFmtId="0" fontId="57" fillId="0" borderId="1" xfId="0" applyFont="1" applyFill="1" applyBorder="1" applyAlignment="1" applyProtection="1">
      <alignment horizontal="center"/>
    </xf>
    <xf numFmtId="0" fontId="17" fillId="0" borderId="1" xfId="0" applyFont="1" applyFill="1" applyBorder="1" applyAlignment="1" applyProtection="1">
      <alignment horizontal="center"/>
    </xf>
    <xf numFmtId="0" fontId="57" fillId="0" borderId="1" xfId="0" applyFont="1" applyFill="1" applyBorder="1" applyAlignment="1" applyProtection="1">
      <alignment vertical="top" wrapText="1"/>
    </xf>
    <xf numFmtId="0" fontId="17" fillId="0" borderId="1" xfId="0" applyFont="1" applyFill="1" applyBorder="1" applyAlignment="1" applyProtection="1">
      <alignment horizontal="center" wrapText="1"/>
    </xf>
    <xf numFmtId="164" fontId="60" fillId="0" borderId="1" xfId="0" applyNumberFormat="1" applyFont="1" applyFill="1" applyBorder="1" applyProtection="1"/>
    <xf numFmtId="49" fontId="46" fillId="0" borderId="0" xfId="0" applyNumberFormat="1" applyFont="1" applyProtection="1"/>
    <xf numFmtId="49" fontId="4" fillId="2" borderId="1" xfId="0" applyNumberFormat="1" applyFont="1" applyFill="1" applyBorder="1" applyAlignment="1" applyProtection="1">
      <alignment horizontal="center" vertical="center" wrapText="1"/>
    </xf>
    <xf numFmtId="0" fontId="41" fillId="0" borderId="1" xfId="0" applyFont="1" applyBorder="1" applyAlignment="1" applyProtection="1">
      <alignment vertical="center" wrapText="1"/>
    </xf>
    <xf numFmtId="0" fontId="46" fillId="0" borderId="1" xfId="0" applyFont="1" applyBorder="1" applyAlignment="1" applyProtection="1">
      <alignment vertical="center"/>
    </xf>
    <xf numFmtId="49" fontId="41" fillId="0" borderId="1" xfId="0" applyNumberFormat="1" applyFont="1" applyBorder="1" applyAlignment="1" applyProtection="1">
      <alignment vertical="center" wrapText="1"/>
    </xf>
    <xf numFmtId="0" fontId="46" fillId="0" borderId="1" xfId="0" applyFont="1" applyFill="1" applyBorder="1" applyAlignment="1" applyProtection="1">
      <alignment vertical="center"/>
    </xf>
    <xf numFmtId="0" fontId="46" fillId="0" borderId="0" xfId="0" applyFont="1" applyAlignment="1" applyProtection="1">
      <alignment vertical="center"/>
    </xf>
    <xf numFmtId="0" fontId="41" fillId="0" borderId="1" xfId="0" applyFont="1" applyBorder="1" applyAlignment="1" applyProtection="1">
      <alignment vertical="center"/>
    </xf>
    <xf numFmtId="49" fontId="62" fillId="0" borderId="1" xfId="0" applyNumberFormat="1" applyFont="1" applyBorder="1" applyAlignment="1" applyProtection="1">
      <alignment vertical="center"/>
    </xf>
    <xf numFmtId="0" fontId="41" fillId="0" borderId="1" xfId="0" applyFont="1" applyBorder="1" applyAlignment="1" applyProtection="1">
      <alignment horizontal="center" vertical="top" wrapText="1"/>
    </xf>
    <xf numFmtId="0" fontId="41" fillId="0" borderId="0" xfId="0" applyFont="1" applyBorder="1" applyAlignment="1" applyProtection="1">
      <alignment horizontal="center" vertical="top" wrapText="1"/>
    </xf>
    <xf numFmtId="49" fontId="46" fillId="0" borderId="0" xfId="0" applyNumberFormat="1" applyFont="1" applyBorder="1" applyProtection="1"/>
    <xf numFmtId="0" fontId="61" fillId="0" borderId="1" xfId="0" applyFont="1" applyBorder="1" applyAlignment="1" applyProtection="1">
      <alignment horizontal="center" vertical="top" wrapText="1"/>
      <protection locked="0"/>
    </xf>
    <xf numFmtId="0" fontId="41" fillId="0" borderId="0" xfId="0" applyFont="1" applyAlignment="1">
      <alignment horizontal="center" vertical="center"/>
    </xf>
    <xf numFmtId="0" fontId="6" fillId="0" borderId="1" xfId="0" applyFont="1" applyBorder="1" applyProtection="1"/>
    <xf numFmtId="0" fontId="65" fillId="0" borderId="4" xfId="0" applyFont="1" applyBorder="1" applyAlignment="1" applyProtection="1">
      <alignment horizontal="right"/>
    </xf>
    <xf numFmtId="0" fontId="43" fillId="0" borderId="1" xfId="0" applyFont="1" applyBorder="1" applyAlignment="1" applyProtection="1">
      <alignment horizontal="center"/>
    </xf>
    <xf numFmtId="0" fontId="46" fillId="0" borderId="0" xfId="0" applyFont="1" applyAlignment="1">
      <alignment horizontal="left" vertical="top" wrapText="1"/>
    </xf>
    <xf numFmtId="0" fontId="49" fillId="0" borderId="4" xfId="0" applyFont="1" applyBorder="1" applyAlignment="1" applyProtection="1">
      <alignment horizontal="right"/>
    </xf>
    <xf numFmtId="0" fontId="46" fillId="37" borderId="1" xfId="0" applyFont="1" applyFill="1" applyBorder="1" applyAlignment="1">
      <alignment horizontal="center" vertical="center" wrapText="1"/>
    </xf>
    <xf numFmtId="0" fontId="46" fillId="37" borderId="1" xfId="0" applyFont="1" applyFill="1" applyBorder="1" applyAlignment="1">
      <alignment vertical="center" wrapText="1"/>
    </xf>
    <xf numFmtId="0" fontId="46" fillId="0" borderId="1" xfId="0" applyFont="1" applyFill="1" applyBorder="1" applyProtection="1"/>
    <xf numFmtId="0" fontId="46" fillId="37" borderId="1" xfId="0" applyFont="1" applyFill="1" applyBorder="1" applyAlignment="1" applyProtection="1">
      <alignment wrapText="1"/>
    </xf>
    <xf numFmtId="0" fontId="17" fillId="0" borderId="1" xfId="0" applyFont="1" applyFill="1" applyBorder="1" applyAlignment="1" applyProtection="1">
      <alignment wrapText="1"/>
    </xf>
    <xf numFmtId="0" fontId="49" fillId="0" borderId="7" xfId="0" applyFont="1" applyBorder="1" applyAlignment="1" applyProtection="1"/>
    <xf numFmtId="0" fontId="65" fillId="0" borderId="6" xfId="0" applyFont="1" applyBorder="1" applyAlignment="1" applyProtection="1"/>
    <xf numFmtId="0" fontId="41" fillId="0" borderId="1" xfId="0" applyFont="1" applyFill="1" applyBorder="1" applyAlignment="1" applyProtection="1">
      <alignment horizontal="center" vertical="top" wrapText="1"/>
    </xf>
    <xf numFmtId="164" fontId="46" fillId="0" borderId="1" xfId="0" applyNumberFormat="1" applyFont="1" applyFill="1" applyBorder="1" applyAlignment="1" applyProtection="1">
      <alignment vertical="top"/>
    </xf>
    <xf numFmtId="0" fontId="41" fillId="0" borderId="1" xfId="0" applyFont="1" applyFill="1" applyBorder="1" applyAlignment="1" applyProtection="1">
      <alignment vertical="top"/>
    </xf>
    <xf numFmtId="0" fontId="66" fillId="0" borderId="0" xfId="0" applyFont="1" applyProtection="1"/>
    <xf numFmtId="164" fontId="17" fillId="0" borderId="1" xfId="0" applyNumberFormat="1" applyFont="1" applyBorder="1" applyAlignment="1" applyProtection="1">
      <alignment horizontal="center" vertical="center"/>
    </xf>
    <xf numFmtId="164" fontId="17" fillId="0" borderId="1" xfId="28" applyNumberFormat="1" applyFont="1" applyBorder="1" applyAlignment="1">
      <alignment horizontal="center" vertical="center"/>
    </xf>
    <xf numFmtId="0" fontId="61" fillId="0" borderId="1" xfId="0" applyFont="1" applyBorder="1" applyAlignment="1" applyProtection="1">
      <alignment horizontal="center" vertical="top"/>
      <protection locked="0"/>
    </xf>
    <xf numFmtId="0" fontId="61" fillId="0" borderId="4" xfId="0"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top" wrapText="1"/>
      <protection locked="0"/>
    </xf>
    <xf numFmtId="0" fontId="61" fillId="0" borderId="1" xfId="0" applyFont="1" applyFill="1" applyBorder="1" applyAlignment="1" applyProtection="1">
      <alignment horizontal="center" vertical="top"/>
      <protection locked="0"/>
    </xf>
    <xf numFmtId="0" fontId="17" fillId="0" borderId="1" xfId="0" applyFont="1" applyBorder="1" applyAlignment="1" applyProtection="1">
      <alignment horizontal="center"/>
    </xf>
    <xf numFmtId="0" fontId="46" fillId="0" borderId="1" xfId="0" applyFont="1" applyFill="1" applyBorder="1" applyAlignment="1" applyProtection="1">
      <alignment horizontal="center" wrapText="1"/>
    </xf>
    <xf numFmtId="0" fontId="46" fillId="0" borderId="1" xfId="0" applyFont="1" applyFill="1" applyBorder="1" applyAlignment="1" applyProtection="1">
      <alignment horizontal="center"/>
    </xf>
    <xf numFmtId="0" fontId="46" fillId="37" borderId="1" xfId="0" applyFont="1" applyFill="1" applyBorder="1" applyAlignment="1" applyProtection="1">
      <alignment horizontal="center" wrapText="1"/>
    </xf>
    <xf numFmtId="0" fontId="4" fillId="2" borderId="8" xfId="0" applyFont="1" applyFill="1" applyBorder="1" applyAlignment="1" applyProtection="1">
      <alignment horizontal="center" vertical="center" wrapText="1"/>
    </xf>
    <xf numFmtId="0" fontId="41" fillId="0" borderId="1" xfId="0" applyFont="1" applyFill="1" applyBorder="1" applyAlignment="1">
      <alignment wrapText="1"/>
    </xf>
    <xf numFmtId="0" fontId="61" fillId="0" borderId="1" xfId="0" applyFont="1" applyFill="1" applyBorder="1" applyAlignment="1" applyProtection="1">
      <alignment horizontal="center"/>
      <protection locked="0"/>
    </xf>
    <xf numFmtId="0" fontId="41" fillId="0" borderId="1" xfId="0" applyFont="1" applyFill="1" applyBorder="1" applyAlignment="1">
      <alignment horizontal="center" wrapText="1"/>
    </xf>
    <xf numFmtId="0" fontId="41" fillId="0" borderId="1" xfId="0" applyFont="1" applyFill="1" applyBorder="1" applyAlignment="1">
      <alignment horizontal="center"/>
    </xf>
    <xf numFmtId="0" fontId="41" fillId="0" borderId="1" xfId="0" applyFont="1" applyFill="1" applyBorder="1"/>
    <xf numFmtId="0" fontId="6" fillId="0" borderId="1" xfId="0" applyFont="1" applyFill="1" applyBorder="1" applyProtection="1"/>
    <xf numFmtId="164" fontId="60" fillId="0" borderId="0" xfId="0" applyNumberFormat="1" applyFont="1" applyFill="1" applyBorder="1" applyProtection="1"/>
    <xf numFmtId="0" fontId="61" fillId="0" borderId="1" xfId="0" applyFont="1" applyBorder="1" applyAlignment="1" applyProtection="1">
      <alignment horizontal="center" vertical="center"/>
      <protection locked="0"/>
    </xf>
    <xf numFmtId="0" fontId="41" fillId="0" borderId="1" xfId="0" applyFont="1" applyFill="1" applyBorder="1" applyAlignment="1">
      <alignment vertical="top" wrapText="1"/>
    </xf>
    <xf numFmtId="0" fontId="46" fillId="0" borderId="0" xfId="0" applyFont="1" applyBorder="1" applyProtection="1"/>
    <xf numFmtId="0" fontId="41" fillId="0" borderId="1" xfId="0" applyFont="1" applyFill="1" applyBorder="1" applyAlignment="1" applyProtection="1">
      <alignment horizontal="center" wrapText="1"/>
    </xf>
    <xf numFmtId="0" fontId="41" fillId="0" borderId="1" xfId="0" applyFont="1" applyFill="1" applyBorder="1" applyAlignment="1" applyProtection="1">
      <alignment wrapText="1"/>
    </xf>
    <xf numFmtId="0" fontId="41" fillId="0" borderId="1" xfId="0" applyFont="1" applyFill="1" applyBorder="1" applyAlignment="1">
      <alignment horizontal="center" vertical="top" wrapText="1"/>
    </xf>
    <xf numFmtId="0" fontId="61" fillId="0" borderId="1" xfId="0" applyFont="1" applyBorder="1" applyAlignment="1" applyProtection="1">
      <alignment horizontal="center" wrapText="1"/>
      <protection locked="0"/>
    </xf>
    <xf numFmtId="0" fontId="61" fillId="0" borderId="1" xfId="0" applyFont="1" applyFill="1" applyBorder="1" applyAlignment="1" applyProtection="1">
      <alignment horizontal="center" wrapText="1"/>
      <protection locked="0"/>
    </xf>
    <xf numFmtId="0" fontId="41" fillId="0" borderId="1" xfId="0" applyFont="1" applyFill="1" applyBorder="1" applyProtection="1"/>
    <xf numFmtId="0" fontId="46" fillId="0" borderId="0" xfId="0" applyFont="1"/>
    <xf numFmtId="0" fontId="46" fillId="0" borderId="0" xfId="0" applyFont="1" applyProtection="1">
      <protection locked="0"/>
    </xf>
    <xf numFmtId="0" fontId="60" fillId="0" borderId="0" xfId="0" applyFont="1" applyFill="1" applyBorder="1" applyAlignment="1" applyProtection="1">
      <alignment horizontal="right" wrapText="1"/>
    </xf>
    <xf numFmtId="0" fontId="46" fillId="0" borderId="0" xfId="0" applyFont="1" applyBorder="1"/>
    <xf numFmtId="0" fontId="46" fillId="0" borderId="0" xfId="0" applyFont="1" applyBorder="1" applyProtection="1">
      <protection locked="0"/>
    </xf>
    <xf numFmtId="0" fontId="41" fillId="0" borderId="0" xfId="0" applyFont="1"/>
    <xf numFmtId="0" fontId="41" fillId="0" borderId="1" xfId="0" applyFont="1" applyBorder="1" applyAlignment="1">
      <alignment horizontal="center" wrapText="1"/>
    </xf>
    <xf numFmtId="0" fontId="41" fillId="0" borderId="1" xfId="0" applyFont="1" applyBorder="1" applyAlignment="1">
      <alignment wrapText="1"/>
    </xf>
    <xf numFmtId="0" fontId="49" fillId="0" borderId="0" xfId="0" applyFont="1" applyProtection="1"/>
    <xf numFmtId="0" fontId="46" fillId="0" borderId="1" xfId="0" applyFont="1" applyBorder="1" applyAlignment="1" applyProtection="1">
      <alignment horizontal="center"/>
    </xf>
    <xf numFmtId="0" fontId="58"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wrapText="1"/>
      <protection locked="0"/>
    </xf>
    <xf numFmtId="0" fontId="58" fillId="0" borderId="1" xfId="0" quotePrefix="1" applyFont="1" applyBorder="1" applyAlignment="1" applyProtection="1">
      <alignment horizontal="center" vertical="center"/>
      <protection locked="0"/>
    </xf>
    <xf numFmtId="0" fontId="57" fillId="0" borderId="1" xfId="0" applyFont="1" applyFill="1" applyBorder="1" applyAlignment="1" applyProtection="1">
      <alignment wrapText="1"/>
    </xf>
    <xf numFmtId="0" fontId="57" fillId="0" borderId="1" xfId="0" applyFont="1" applyFill="1" applyBorder="1" applyAlignment="1" applyProtection="1">
      <alignment horizontal="center"/>
    </xf>
    <xf numFmtId="0" fontId="58" fillId="0" borderId="1" xfId="0" applyFont="1" applyFill="1" applyBorder="1" applyAlignment="1" applyProtection="1">
      <alignment horizontal="center" vertical="center"/>
      <protection locked="0"/>
    </xf>
    <xf numFmtId="0" fontId="61" fillId="0" borderId="1" xfId="0" applyFont="1" applyBorder="1" applyAlignment="1" applyProtection="1">
      <alignment horizontal="center"/>
      <protection locked="0"/>
    </xf>
    <xf numFmtId="164" fontId="46" fillId="0" borderId="1" xfId="0" applyNumberFormat="1" applyFont="1" applyFill="1" applyBorder="1" applyAlignment="1" applyProtection="1">
      <alignment horizontal="center" vertical="center"/>
    </xf>
    <xf numFmtId="1" fontId="41" fillId="0" borderId="1" xfId="0" applyNumberFormat="1" applyFont="1" applyFill="1" applyBorder="1" applyAlignment="1">
      <alignment horizontal="left" vertical="center"/>
    </xf>
    <xf numFmtId="0" fontId="20" fillId="0" borderId="3" xfId="0" applyFont="1" applyBorder="1" applyAlignment="1" applyProtection="1">
      <alignment horizontal="center" wrapText="1"/>
    </xf>
    <xf numFmtId="0" fontId="2" fillId="3" borderId="9" xfId="0" applyFont="1" applyFill="1" applyBorder="1" applyAlignment="1" applyProtection="1">
      <alignment vertical="top" wrapText="1"/>
    </xf>
    <xf numFmtId="0" fontId="46" fillId="0" borderId="1" xfId="0" applyFont="1" applyFill="1" applyBorder="1" applyAlignment="1" applyProtection="1">
      <alignment horizontal="center" vertical="center" wrapText="1"/>
    </xf>
    <xf numFmtId="0" fontId="46" fillId="0" borderId="1" xfId="0" applyFont="1" applyFill="1" applyBorder="1" applyAlignment="1" applyProtection="1">
      <alignment vertical="center" wrapText="1"/>
    </xf>
    <xf numFmtId="0" fontId="49" fillId="0" borderId="7" xfId="0" applyFont="1" applyBorder="1" applyAlignment="1" applyProtection="1">
      <alignment horizontal="right" wrapText="1"/>
    </xf>
    <xf numFmtId="0" fontId="49" fillId="0" borderId="4" xfId="0" applyFont="1" applyBorder="1" applyAlignment="1" applyProtection="1">
      <alignment horizontal="right" wrapText="1"/>
    </xf>
    <xf numFmtId="0" fontId="46" fillId="0" borderId="6" xfId="0" applyFont="1" applyFill="1" applyBorder="1" applyAlignment="1" applyProtection="1">
      <alignment vertical="top" wrapText="1"/>
      <protection locked="0"/>
    </xf>
    <xf numFmtId="0" fontId="46" fillId="0" borderId="4" xfId="0" applyFont="1" applyFill="1" applyBorder="1" applyAlignment="1" applyProtection="1">
      <alignment vertical="top" wrapText="1"/>
      <protection locked="0"/>
    </xf>
    <xf numFmtId="0" fontId="49" fillId="0" borderId="6" xfId="0" applyFont="1" applyBorder="1" applyAlignment="1" applyProtection="1">
      <alignment horizontal="right" wrapText="1"/>
    </xf>
    <xf numFmtId="0" fontId="49" fillId="0" borderId="7" xfId="0" applyFont="1" applyBorder="1" applyAlignment="1" applyProtection="1">
      <alignment horizontal="right" wrapText="1"/>
    </xf>
    <xf numFmtId="0" fontId="65" fillId="0" borderId="0" xfId="0" applyFont="1" applyBorder="1" applyAlignment="1" applyProtection="1">
      <alignment horizontal="center"/>
    </xf>
    <xf numFmtId="0" fontId="65" fillId="0" borderId="0" xfId="0" applyFont="1" applyBorder="1" applyAlignment="1" applyProtection="1"/>
    <xf numFmtId="0" fontId="46" fillId="0" borderId="1" xfId="0" applyFont="1" applyBorder="1" applyAlignment="1">
      <alignment horizontal="center"/>
    </xf>
    <xf numFmtId="0" fontId="17" fillId="0" borderId="1" xfId="0" applyFont="1" applyBorder="1" applyAlignment="1">
      <alignment horizontal="center" vertical="top" wrapText="1"/>
    </xf>
    <xf numFmtId="0" fontId="46" fillId="0" borderId="1" xfId="0" applyFont="1" applyFill="1" applyBorder="1" applyAlignment="1">
      <alignment horizontal="center" vertical="center"/>
    </xf>
    <xf numFmtId="0" fontId="6" fillId="37" borderId="1" xfId="0" applyFont="1" applyFill="1" applyBorder="1" applyAlignment="1">
      <alignment horizontal="center" vertical="top" wrapText="1"/>
    </xf>
    <xf numFmtId="0" fontId="57" fillId="0" borderId="1" xfId="0" applyFont="1" applyFill="1" applyBorder="1" applyAlignment="1" applyProtection="1">
      <alignment horizontal="center" vertical="center"/>
    </xf>
    <xf numFmtId="0" fontId="57" fillId="37" borderId="1" xfId="0" applyFont="1" applyFill="1" applyBorder="1" applyAlignment="1" applyProtection="1">
      <alignment horizontal="center"/>
    </xf>
    <xf numFmtId="0" fontId="58" fillId="37" borderId="1" xfId="0" applyFont="1" applyFill="1" applyBorder="1" applyAlignment="1" applyProtection="1">
      <alignment horizontal="center" vertical="center"/>
      <protection locked="0"/>
    </xf>
    <xf numFmtId="0" fontId="57" fillId="37" borderId="1" xfId="0" applyFont="1" applyFill="1" applyBorder="1" applyAlignment="1" applyProtection="1">
      <alignment horizontal="center" wrapText="1"/>
    </xf>
    <xf numFmtId="0" fontId="57" fillId="37" borderId="1" xfId="0" applyFont="1" applyFill="1" applyBorder="1" applyAlignment="1" applyProtection="1">
      <alignment wrapText="1"/>
    </xf>
    <xf numFmtId="164" fontId="57" fillId="37" borderId="1" xfId="0" applyNumberFormat="1" applyFont="1" applyFill="1" applyBorder="1" applyProtection="1"/>
    <xf numFmtId="0" fontId="45" fillId="0" borderId="0" xfId="0" applyFont="1" applyAlignment="1">
      <alignment vertical="center" wrapText="1"/>
    </xf>
    <xf numFmtId="0" fontId="44" fillId="0" borderId="0" xfId="0" applyFont="1" applyAlignment="1">
      <alignment vertical="center" wrapText="1"/>
    </xf>
    <xf numFmtId="0" fontId="46" fillId="0" borderId="0" xfId="0" applyFont="1" applyAlignment="1">
      <alignment vertical="center" wrapText="1"/>
    </xf>
    <xf numFmtId="0" fontId="52" fillId="0" borderId="0" xfId="0" applyFont="1" applyAlignment="1">
      <alignment vertical="center" wrapText="1"/>
    </xf>
    <xf numFmtId="0" fontId="45" fillId="0" borderId="0" xfId="0" applyFont="1" applyAlignment="1">
      <alignment horizontal="left" vertical="top" wrapText="1"/>
    </xf>
    <xf numFmtId="0" fontId="0" fillId="0" borderId="0" xfId="0" applyAlignment="1"/>
    <xf numFmtId="49" fontId="45" fillId="0" borderId="1" xfId="0" applyNumberFormat="1" applyFont="1" applyFill="1" applyBorder="1" applyAlignment="1" applyProtection="1">
      <alignment horizontal="left" vertical="top" wrapText="1"/>
      <protection locked="0"/>
    </xf>
    <xf numFmtId="0" fontId="46" fillId="0" borderId="0" xfId="0" applyFont="1" applyAlignment="1" applyProtection="1">
      <alignment wrapText="1"/>
    </xf>
    <xf numFmtId="0" fontId="0" fillId="0" borderId="0" xfId="0" applyAlignment="1">
      <alignment wrapText="1"/>
    </xf>
    <xf numFmtId="0" fontId="63" fillId="0" borderId="0" xfId="0" applyFont="1" applyAlignment="1" applyProtection="1">
      <alignment horizontal="center" wrapText="1"/>
    </xf>
    <xf numFmtId="0" fontId="64" fillId="0" borderId="0" xfId="0" applyFont="1" applyAlignment="1" applyProtection="1">
      <alignment wrapText="1"/>
    </xf>
    <xf numFmtId="0" fontId="49" fillId="0" borderId="6" xfId="0" applyFont="1" applyBorder="1" applyAlignment="1" applyProtection="1">
      <alignment horizontal="right"/>
    </xf>
    <xf numFmtId="0" fontId="49" fillId="0" borderId="7" xfId="0" applyFont="1" applyBorder="1" applyAlignment="1" applyProtection="1">
      <alignment horizontal="right"/>
    </xf>
    <xf numFmtId="0" fontId="49" fillId="0" borderId="4" xfId="0" applyFont="1" applyBorder="1" applyAlignment="1" applyProtection="1">
      <alignment horizontal="right"/>
    </xf>
    <xf numFmtId="0" fontId="46" fillId="0" borderId="1" xfId="0" applyFont="1" applyFill="1" applyBorder="1" applyAlignment="1" applyProtection="1">
      <protection locked="0"/>
    </xf>
    <xf numFmtId="0" fontId="50" fillId="36" borderId="1" xfId="0" applyFont="1" applyFill="1" applyBorder="1" applyAlignment="1" applyProtection="1">
      <alignment vertical="top" wrapText="1"/>
    </xf>
    <xf numFmtId="0" fontId="5" fillId="0" borderId="2" xfId="0" applyFont="1" applyBorder="1" applyAlignment="1" applyProtection="1">
      <alignment horizontal="center" wrapText="1"/>
    </xf>
    <xf numFmtId="0" fontId="5" fillId="0" borderId="3" xfId="0" applyFont="1" applyBorder="1" applyAlignment="1" applyProtection="1">
      <alignment horizontal="center" wrapText="1"/>
    </xf>
    <xf numFmtId="0" fontId="46" fillId="0" borderId="0" xfId="0" applyFont="1" applyAlignment="1" applyProtection="1"/>
    <xf numFmtId="0" fontId="46" fillId="0" borderId="0" xfId="0" applyFont="1" applyAlignment="1" applyProtection="1">
      <alignment horizontal="center"/>
    </xf>
    <xf numFmtId="0" fontId="33" fillId="37" borderId="1" xfId="35" applyFill="1" applyBorder="1" applyAlignment="1" applyProtection="1">
      <alignment horizontal="center" vertical="top" wrapText="1"/>
    </xf>
    <xf numFmtId="0" fontId="33" fillId="0" borderId="1" xfId="35" applyBorder="1" applyAlignment="1" applyProtection="1">
      <alignment horizontal="center"/>
    </xf>
    <xf numFmtId="1" fontId="6" fillId="0" borderId="1" xfId="0" applyNumberFormat="1" applyFont="1" applyFill="1" applyBorder="1" applyAlignment="1">
      <alignment horizontal="left" vertical="center"/>
    </xf>
    <xf numFmtId="0" fontId="16" fillId="0" borderId="0" xfId="0" applyFont="1" applyProtection="1"/>
    <xf numFmtId="0" fontId="20" fillId="0" borderId="0" xfId="0" applyFont="1" applyBorder="1" applyAlignment="1" applyProtection="1">
      <alignment horizontal="center" wrapText="1"/>
    </xf>
    <xf numFmtId="0" fontId="21" fillId="0" borderId="0" xfId="0" applyFont="1" applyBorder="1" applyAlignment="1" applyProtection="1">
      <alignment vertical="center" wrapText="1"/>
    </xf>
    <xf numFmtId="164" fontId="6" fillId="0" borderId="1" xfId="0" applyNumberFormat="1" applyFont="1" applyFill="1" applyBorder="1" applyAlignment="1">
      <alignment vertical="top" wrapText="1"/>
    </xf>
    <xf numFmtId="8" fontId="46" fillId="0" borderId="1" xfId="0" applyNumberFormat="1" applyFont="1" applyBorder="1" applyAlignment="1">
      <alignment horizontal="right" vertical="top" wrapText="1"/>
    </xf>
    <xf numFmtId="164" fontId="17" fillId="0" borderId="1" xfId="0" applyNumberFormat="1" applyFont="1" applyFill="1" applyBorder="1" applyProtection="1"/>
    <xf numFmtId="8" fontId="46" fillId="0" borderId="1" xfId="0" applyNumberFormat="1" applyFont="1" applyFill="1" applyBorder="1" applyAlignment="1">
      <alignment horizontal="right" vertical="top" wrapText="1"/>
    </xf>
    <xf numFmtId="164" fontId="41" fillId="0" borderId="4" xfId="0" applyNumberFormat="1" applyFont="1" applyFill="1" applyBorder="1" applyAlignment="1" applyProtection="1">
      <alignment vertical="top"/>
    </xf>
    <xf numFmtId="0" fontId="45" fillId="0" borderId="0" xfId="0" applyFont="1" applyFill="1" applyBorder="1" applyAlignment="1">
      <alignment vertical="center" wrapText="1"/>
    </xf>
    <xf numFmtId="0" fontId="45" fillId="0" borderId="0" xfId="0" applyFont="1" applyAlignment="1">
      <alignment vertical="center" wrapText="1"/>
    </xf>
    <xf numFmtId="0" fontId="46" fillId="0" borderId="0" xfId="0" applyFont="1" applyBorder="1" applyAlignment="1" applyProtection="1">
      <alignment horizontal="center"/>
    </xf>
    <xf numFmtId="0" fontId="1" fillId="38" borderId="0" xfId="0" applyFont="1" applyFill="1" applyAlignment="1" applyProtection="1">
      <alignment horizontal="left"/>
    </xf>
    <xf numFmtId="0" fontId="44" fillId="0" borderId="0" xfId="0" applyFont="1" applyAlignment="1">
      <alignment vertical="center" wrapText="1"/>
    </xf>
    <xf numFmtId="0" fontId="46" fillId="0" borderId="0" xfId="0" applyFont="1" applyAlignment="1">
      <alignment vertical="center" wrapText="1"/>
    </xf>
    <xf numFmtId="0" fontId="52" fillId="0" borderId="0" xfId="0" applyFont="1" applyAlignment="1">
      <alignment vertical="center" wrapText="1"/>
    </xf>
    <xf numFmtId="0" fontId="59" fillId="0" borderId="0" xfId="0" applyFont="1" applyAlignment="1">
      <alignment vertical="center" wrapText="1"/>
    </xf>
    <xf numFmtId="0" fontId="63" fillId="0" borderId="0" xfId="0" applyFont="1" applyFill="1" applyBorder="1" applyAlignment="1">
      <alignment vertical="center" wrapText="1"/>
    </xf>
    <xf numFmtId="0" fontId="45" fillId="0" borderId="0" xfId="0" applyFont="1" applyAlignment="1">
      <alignment horizontal="left" vertical="top" wrapText="1"/>
    </xf>
    <xf numFmtId="0" fontId="0" fillId="0" borderId="0" xfId="0" applyAlignment="1"/>
    <xf numFmtId="0" fontId="18" fillId="39" borderId="0" xfId="0" applyFont="1" applyFill="1" applyAlignment="1">
      <alignment horizontal="center"/>
    </xf>
    <xf numFmtId="0" fontId="67" fillId="0" borderId="0" xfId="35" applyFont="1" applyAlignment="1" applyProtection="1">
      <alignment horizontal="center"/>
    </xf>
    <xf numFmtId="0" fontId="68" fillId="0" borderId="0" xfId="0" applyFont="1" applyAlignment="1">
      <alignment horizontal="left" vertical="top" wrapText="1"/>
    </xf>
    <xf numFmtId="0" fontId="46" fillId="0" borderId="6" xfId="0" applyFont="1" applyFill="1" applyBorder="1" applyAlignment="1" applyProtection="1">
      <alignment vertical="top" wrapText="1"/>
      <protection locked="0"/>
    </xf>
    <xf numFmtId="0" fontId="46" fillId="0" borderId="4" xfId="0" applyFont="1" applyFill="1" applyBorder="1" applyAlignment="1" applyProtection="1">
      <alignment vertical="top" wrapText="1"/>
      <protection locked="0"/>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4" xfId="0" applyFont="1" applyBorder="1" applyAlignment="1">
      <alignment vertical="top" wrapText="1"/>
    </xf>
    <xf numFmtId="0" fontId="45" fillId="0" borderId="6" xfId="0" applyFont="1" applyFill="1" applyBorder="1" applyAlignment="1" applyProtection="1">
      <alignment vertical="top" wrapText="1"/>
      <protection locked="0"/>
    </xf>
    <xf numFmtId="0" fontId="46" fillId="0" borderId="7" xfId="0" applyFont="1" applyFill="1" applyBorder="1" applyAlignment="1" applyProtection="1">
      <alignment vertical="top" wrapText="1"/>
      <protection locked="0"/>
    </xf>
    <xf numFmtId="0" fontId="50" fillId="36" borderId="6" xfId="0" applyFont="1" applyFill="1" applyBorder="1" applyAlignment="1" applyProtection="1">
      <alignment vertical="top" wrapText="1"/>
    </xf>
    <xf numFmtId="0" fontId="46" fillId="36" borderId="7" xfId="0" applyFont="1" applyFill="1" applyBorder="1" applyAlignment="1" applyProtection="1">
      <alignment vertical="top" wrapText="1"/>
    </xf>
    <xf numFmtId="0" fontId="46" fillId="36" borderId="4" xfId="0" applyFont="1" applyFill="1" applyBorder="1" applyAlignment="1" applyProtection="1"/>
    <xf numFmtId="0" fontId="42" fillId="0" borderId="0" xfId="0" applyFont="1" applyAlignment="1" applyProtection="1">
      <alignment horizontal="center" wrapText="1"/>
    </xf>
    <xf numFmtId="0" fontId="49" fillId="0" borderId="6" xfId="0" applyFont="1" applyBorder="1" applyAlignment="1" applyProtection="1">
      <alignment horizontal="right"/>
    </xf>
    <xf numFmtId="0" fontId="49" fillId="0" borderId="7" xfId="0" applyFont="1" applyBorder="1" applyAlignment="1" applyProtection="1">
      <alignment horizontal="right"/>
    </xf>
    <xf numFmtId="0" fontId="49" fillId="0" borderId="4" xfId="0" applyFont="1" applyBorder="1" applyAlignment="1" applyProtection="1">
      <alignment horizontal="right"/>
    </xf>
    <xf numFmtId="0" fontId="59" fillId="0" borderId="5" xfId="0" applyFont="1" applyBorder="1" applyAlignment="1">
      <alignment horizontal="center" wrapText="1"/>
    </xf>
    <xf numFmtId="0" fontId="41" fillId="0" borderId="10" xfId="0" applyFont="1" applyBorder="1" applyAlignment="1" applyProtection="1">
      <alignment horizontal="left"/>
    </xf>
    <xf numFmtId="0" fontId="65" fillId="0" borderId="5" xfId="0" applyFont="1" applyBorder="1" applyAlignment="1" applyProtection="1">
      <alignment horizontal="center"/>
    </xf>
    <xf numFmtId="0" fontId="41" fillId="0" borderId="6" xfId="0" applyFont="1" applyBorder="1" applyAlignment="1">
      <alignment vertical="top" wrapText="1"/>
    </xf>
    <xf numFmtId="0" fontId="41" fillId="0" borderId="7" xfId="0" applyFont="1" applyBorder="1" applyAlignment="1">
      <alignment vertical="top" wrapText="1"/>
    </xf>
    <xf numFmtId="0" fontId="41" fillId="0" borderId="4" xfId="0" applyFont="1" applyBorder="1" applyAlignment="1">
      <alignment vertical="top" wrapText="1"/>
    </xf>
    <xf numFmtId="0" fontId="46" fillId="0" borderId="0" xfId="0" applyFont="1" applyAlignment="1" applyProtection="1">
      <alignment wrapText="1"/>
    </xf>
    <xf numFmtId="0" fontId="0" fillId="0" borderId="0" xfId="0" applyAlignment="1">
      <alignment wrapText="1"/>
    </xf>
    <xf numFmtId="0" fontId="63" fillId="0" borderId="0" xfId="0" applyFont="1" applyAlignment="1" applyProtection="1">
      <alignment horizontal="center" wrapText="1"/>
    </xf>
    <xf numFmtId="0" fontId="64" fillId="0" borderId="0" xfId="0" applyFont="1" applyAlignment="1" applyProtection="1">
      <alignment wrapText="1"/>
    </xf>
    <xf numFmtId="0" fontId="46" fillId="36" borderId="4" xfId="0" applyFont="1" applyFill="1" applyBorder="1" applyAlignment="1" applyProtection="1">
      <alignment vertical="top"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4" xfId="0" applyFont="1" applyFill="1" applyBorder="1" applyAlignment="1">
      <alignment horizontal="center" vertical="center"/>
    </xf>
    <xf numFmtId="0" fontId="45" fillId="0" borderId="1" xfId="0" applyFont="1" applyFill="1" applyBorder="1" applyAlignment="1" applyProtection="1">
      <alignment vertical="top" wrapText="1"/>
      <protection locked="0"/>
    </xf>
    <xf numFmtId="0" fontId="46" fillId="0" borderId="1" xfId="0" applyFont="1" applyFill="1" applyBorder="1" applyAlignment="1" applyProtection="1">
      <alignment vertical="top" wrapText="1"/>
      <protection locked="0"/>
    </xf>
    <xf numFmtId="0" fontId="63" fillId="36" borderId="6" xfId="0" applyFont="1" applyFill="1" applyBorder="1" applyAlignment="1" applyProtection="1">
      <alignment vertical="top" wrapText="1"/>
    </xf>
    <xf numFmtId="0" fontId="59" fillId="36" borderId="7" xfId="0" applyFont="1" applyFill="1" applyBorder="1" applyAlignment="1" applyProtection="1">
      <alignment vertical="top" wrapText="1"/>
    </xf>
    <xf numFmtId="0" fontId="59" fillId="36" borderId="4" xfId="0" applyFont="1" applyFill="1" applyBorder="1" applyAlignment="1" applyProtection="1"/>
    <xf numFmtId="0" fontId="59" fillId="36" borderId="4" xfId="0" applyFont="1" applyFill="1" applyBorder="1" applyAlignment="1" applyProtection="1">
      <alignment vertical="top" wrapText="1"/>
    </xf>
    <xf numFmtId="0" fontId="46" fillId="0" borderId="1" xfId="0" applyFont="1" applyFill="1" applyBorder="1" applyAlignment="1" applyProtection="1">
      <protection locked="0"/>
    </xf>
    <xf numFmtId="0" fontId="50" fillId="36" borderId="1" xfId="0" applyFont="1" applyFill="1" applyBorder="1" applyAlignment="1" applyProtection="1">
      <alignment vertical="top" wrapText="1"/>
    </xf>
    <xf numFmtId="0" fontId="46" fillId="36" borderId="1" xfId="0" applyFont="1" applyFill="1" applyBorder="1" applyAlignment="1" applyProtection="1"/>
    <xf numFmtId="49" fontId="45" fillId="0" borderId="6" xfId="0" applyNumberFormat="1" applyFont="1" applyFill="1" applyBorder="1" applyAlignment="1" applyProtection="1">
      <alignment horizontal="left" vertical="top" wrapText="1"/>
      <protection locked="0"/>
    </xf>
    <xf numFmtId="49" fontId="45" fillId="0" borderId="4" xfId="0" applyNumberFormat="1" applyFont="1" applyFill="1" applyBorder="1" applyAlignment="1" applyProtection="1">
      <alignment horizontal="left" vertical="top" wrapText="1"/>
      <protection locked="0"/>
    </xf>
    <xf numFmtId="0" fontId="45" fillId="36" borderId="1" xfId="0" applyFont="1" applyFill="1" applyBorder="1" applyAlignment="1" applyProtection="1">
      <alignment vertical="top" wrapText="1"/>
    </xf>
    <xf numFmtId="0" fontId="46" fillId="36" borderId="1" xfId="0" applyFont="1" applyFill="1" applyBorder="1" applyAlignment="1" applyProtection="1">
      <alignment vertical="top" wrapText="1"/>
    </xf>
    <xf numFmtId="49" fontId="45" fillId="0" borderId="1" xfId="0" applyNumberFormat="1" applyFont="1" applyFill="1" applyBorder="1" applyAlignment="1" applyProtection="1">
      <alignment horizontal="left" vertical="top" wrapText="1"/>
      <protection locked="0"/>
    </xf>
    <xf numFmtId="49" fontId="46" fillId="0" borderId="1" xfId="0" applyNumberFormat="1" applyFont="1" applyFill="1" applyBorder="1" applyAlignment="1" applyProtection="1">
      <alignment horizontal="left" vertical="top" wrapText="1"/>
      <protection locked="0"/>
    </xf>
    <xf numFmtId="0" fontId="42" fillId="0" borderId="6" xfId="0" applyFont="1" applyBorder="1" applyAlignment="1" applyProtection="1">
      <alignment horizontal="right"/>
    </xf>
    <xf numFmtId="0" fontId="42" fillId="0" borderId="7" xfId="0" applyFont="1" applyBorder="1" applyAlignment="1" applyProtection="1">
      <alignment horizontal="right"/>
    </xf>
    <xf numFmtId="0" fontId="42" fillId="0" borderId="4" xfId="0" applyFont="1" applyBorder="1" applyAlignment="1" applyProtection="1">
      <alignment horizontal="right"/>
    </xf>
    <xf numFmtId="0" fontId="1" fillId="4" borderId="5" xfId="0" applyFont="1" applyFill="1" applyBorder="1" applyAlignment="1" applyProtection="1">
      <alignment horizontal="left"/>
    </xf>
    <xf numFmtId="0" fontId="46" fillId="0" borderId="5" xfId="0" applyFont="1" applyBorder="1" applyAlignment="1" applyProtection="1"/>
    <xf numFmtId="0" fontId="14" fillId="0" borderId="6" xfId="0" applyFont="1" applyFill="1" applyBorder="1" applyAlignment="1" applyProtection="1">
      <alignment horizontal="right" vertical="center" wrapText="1"/>
    </xf>
    <xf numFmtId="0" fontId="69" fillId="0" borderId="7" xfId="0" applyFont="1" applyBorder="1" applyAlignment="1">
      <alignment horizontal="right" vertical="center" wrapText="1"/>
    </xf>
    <xf numFmtId="0" fontId="69" fillId="0" borderId="4" xfId="0" applyFont="1" applyBorder="1" applyAlignment="1">
      <alignment horizontal="right" vertical="center" wrapText="1"/>
    </xf>
    <xf numFmtId="0" fontId="3" fillId="0" borderId="6" xfId="0" applyFont="1" applyFill="1" applyBorder="1" applyAlignment="1" applyProtection="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41" fillId="0" borderId="6" xfId="0" applyFont="1" applyBorder="1" applyAlignment="1" applyProtection="1">
      <alignment horizontal="center" vertical="top" wrapText="1"/>
    </xf>
    <xf numFmtId="0" fontId="0" fillId="0" borderId="7" xfId="0" applyBorder="1" applyAlignment="1"/>
    <xf numFmtId="0" fontId="0" fillId="0" borderId="4" xfId="0" applyBorder="1" applyAlignment="1"/>
    <xf numFmtId="0" fontId="33" fillId="0" borderId="0" xfId="35" applyBorder="1" applyAlignment="1" applyProtection="1">
      <alignment horizontal="left" wrapText="1"/>
    </xf>
    <xf numFmtId="0" fontId="70" fillId="0" borderId="0" xfId="35" applyFont="1" applyBorder="1" applyAlignment="1" applyProtection="1">
      <alignment horizontal="center" wrapText="1"/>
    </xf>
    <xf numFmtId="0" fontId="70" fillId="0" borderId="0" xfId="0" applyFont="1" applyAlignment="1" applyProtection="1">
      <alignment horizontal="center" wrapText="1"/>
    </xf>
    <xf numFmtId="0" fontId="13" fillId="0" borderId="0" xfId="35" applyFont="1" applyBorder="1" applyAlignment="1" applyProtection="1">
      <alignment horizontal="center" wrapText="1"/>
    </xf>
    <xf numFmtId="0" fontId="71" fillId="0" borderId="0" xfId="0" applyFont="1" applyAlignment="1" applyProtection="1">
      <alignment horizontal="center" wrapText="1"/>
    </xf>
    <xf numFmtId="0" fontId="21" fillId="0" borderId="0" xfId="0" applyFont="1" applyBorder="1" applyAlignment="1" applyProtection="1">
      <alignment horizontal="center" vertical="center" wrapText="1"/>
    </xf>
    <xf numFmtId="0" fontId="0" fillId="0" borderId="0" xfId="0" applyAlignment="1">
      <alignment horizontal="center"/>
    </xf>
    <xf numFmtId="0" fontId="2" fillId="2" borderId="17" xfId="0" applyFont="1" applyFill="1" applyBorder="1" applyAlignment="1" applyProtection="1">
      <alignment vertical="top" wrapText="1"/>
    </xf>
    <xf numFmtId="0" fontId="2" fillId="2" borderId="18" xfId="0" applyFont="1" applyFill="1" applyBorder="1" applyAlignment="1" applyProtection="1">
      <alignment vertical="top" wrapText="1"/>
    </xf>
    <xf numFmtId="0" fontId="56" fillId="0" borderId="0" xfId="35" applyFont="1" applyAlignment="1" applyProtection="1">
      <alignment horizontal="center" vertical="center"/>
    </xf>
    <xf numFmtId="0" fontId="5" fillId="0" borderId="9" xfId="0" applyFont="1" applyBorder="1" applyAlignment="1" applyProtection="1">
      <alignment vertical="top" wrapText="1"/>
    </xf>
    <xf numFmtId="0" fontId="5" fillId="0" borderId="15" xfId="0" applyFont="1" applyBorder="1" applyAlignment="1" applyProtection="1">
      <alignment vertical="top" wrapText="1"/>
    </xf>
    <xf numFmtId="0" fontId="5" fillId="0" borderId="9" xfId="0" applyFont="1" applyBorder="1" applyAlignment="1" applyProtection="1">
      <alignment horizontal="center" wrapText="1"/>
    </xf>
    <xf numFmtId="0" fontId="5" fillId="0" borderId="15" xfId="0" applyFont="1" applyBorder="1" applyAlignment="1" applyProtection="1">
      <alignment horizontal="center" wrapText="1"/>
    </xf>
    <xf numFmtId="0" fontId="2" fillId="0" borderId="11" xfId="0" applyFont="1" applyBorder="1" applyAlignment="1" applyProtection="1">
      <alignment horizontal="center" wrapText="1"/>
    </xf>
    <xf numFmtId="0" fontId="2" fillId="0" borderId="0" xfId="0" applyFont="1" applyBorder="1" applyAlignment="1" applyProtection="1">
      <alignment horizontal="center" wrapText="1"/>
    </xf>
    <xf numFmtId="0" fontId="49" fillId="0" borderId="0" xfId="0" applyFont="1" applyAlignment="1" applyProtection="1">
      <alignment horizontal="center" wrapText="1"/>
    </xf>
    <xf numFmtId="0" fontId="21" fillId="0" borderId="9" xfId="0" applyFont="1" applyBorder="1" applyAlignment="1" applyProtection="1">
      <alignment vertical="center" wrapText="1"/>
    </xf>
    <xf numFmtId="0" fontId="21" fillId="0" borderId="15" xfId="0" applyFont="1" applyBorder="1" applyAlignment="1" applyProtection="1">
      <alignment vertical="center" wrapText="1"/>
    </xf>
    <xf numFmtId="0" fontId="5" fillId="0" borderId="16" xfId="0" applyFont="1" applyBorder="1" applyAlignment="1" applyProtection="1">
      <alignment vertical="top" wrapText="1"/>
    </xf>
    <xf numFmtId="0" fontId="0" fillId="0" borderId="0" xfId="0" applyAlignment="1">
      <alignment horizontal="center" wrapText="1"/>
    </xf>
    <xf numFmtId="0" fontId="45" fillId="0" borderId="0" xfId="0" applyFont="1" applyBorder="1" applyAlignment="1" applyProtection="1">
      <alignment horizontal="center" vertical="center" wrapText="1"/>
    </xf>
    <xf numFmtId="0" fontId="0" fillId="0" borderId="0" xfId="0" applyAlignment="1">
      <alignment horizontal="center" vertical="center" wrapText="1"/>
    </xf>
    <xf numFmtId="0" fontId="46" fillId="0" borderId="0" xfId="0" applyFont="1" applyAlignment="1" applyProtection="1"/>
    <xf numFmtId="0" fontId="2" fillId="2" borderId="12" xfId="0" applyFont="1" applyFill="1" applyBorder="1" applyAlignment="1" applyProtection="1">
      <alignment horizontal="center" vertical="top" wrapText="1"/>
    </xf>
    <xf numFmtId="0" fontId="2" fillId="2" borderId="13" xfId="0" applyFont="1" applyFill="1" applyBorder="1" applyAlignment="1" applyProtection="1">
      <alignment horizontal="center" vertical="top" wrapText="1"/>
    </xf>
    <xf numFmtId="0" fontId="2" fillId="2" borderId="14" xfId="0" applyFont="1" applyFill="1" applyBorder="1" applyAlignment="1" applyProtection="1">
      <alignment horizontal="center" vertical="top" wrapText="1"/>
    </xf>
    <xf numFmtId="0" fontId="56" fillId="0" borderId="0" xfId="35" applyFont="1" applyAlignment="1" applyProtection="1"/>
    <xf numFmtId="0" fontId="49" fillId="0" borderId="0" xfId="0" applyFont="1" applyAlignment="1">
      <alignment horizontal="center" wrapText="1"/>
    </xf>
    <xf numFmtId="0" fontId="49" fillId="0" borderId="6" xfId="0" applyFont="1" applyBorder="1" applyAlignment="1" applyProtection="1">
      <alignment horizontal="right" wrapText="1"/>
    </xf>
    <xf numFmtId="0" fontId="0" fillId="0" borderId="7" xfId="0" applyBorder="1" applyAlignment="1">
      <alignment horizontal="right" wrapText="1"/>
    </xf>
    <xf numFmtId="0" fontId="0" fillId="0" borderId="4" xfId="0" applyBorder="1" applyAlignment="1">
      <alignment horizontal="right" wrapText="1"/>
    </xf>
    <xf numFmtId="0" fontId="0" fillId="0" borderId="7" xfId="0" applyBorder="1" applyAlignment="1">
      <alignment horizontal="right"/>
    </xf>
    <xf numFmtId="0" fontId="0" fillId="0" borderId="4" xfId="0" applyBorder="1" applyAlignment="1">
      <alignment horizontal="right"/>
    </xf>
    <xf numFmtId="0" fontId="59" fillId="0" borderId="19" xfId="0" applyFont="1" applyBorder="1" applyAlignment="1" applyProtection="1">
      <alignment vertical="top"/>
      <protection locked="0"/>
    </xf>
    <xf numFmtId="0" fontId="59" fillId="0" borderId="10" xfId="0" applyFont="1" applyBorder="1" applyAlignment="1" applyProtection="1">
      <alignment vertical="top"/>
      <protection locked="0"/>
    </xf>
    <xf numFmtId="0" fontId="59" fillId="0" borderId="20" xfId="0" applyFont="1" applyBorder="1" applyAlignment="1" applyProtection="1">
      <alignment vertical="top"/>
      <protection locked="0"/>
    </xf>
    <xf numFmtId="0" fontId="59" fillId="0" borderId="21" xfId="0" applyFont="1" applyBorder="1" applyAlignment="1" applyProtection="1">
      <alignment vertical="top"/>
      <protection locked="0"/>
    </xf>
    <xf numFmtId="0" fontId="59" fillId="0" borderId="0" xfId="0" applyFont="1" applyBorder="1" applyAlignment="1" applyProtection="1">
      <alignment vertical="top"/>
      <protection locked="0"/>
    </xf>
    <xf numFmtId="0" fontId="59" fillId="0" borderId="22" xfId="0" applyFont="1" applyBorder="1" applyAlignment="1" applyProtection="1">
      <alignment vertical="top"/>
      <protection locked="0"/>
    </xf>
    <xf numFmtId="0" fontId="59" fillId="0" borderId="23" xfId="0" applyFont="1" applyBorder="1" applyAlignment="1" applyProtection="1">
      <alignment vertical="top"/>
      <protection locked="0"/>
    </xf>
    <xf numFmtId="0" fontId="59" fillId="0" borderId="5" xfId="0" applyFont="1" applyBorder="1" applyAlignment="1" applyProtection="1">
      <alignment vertical="top"/>
      <protection locked="0"/>
    </xf>
    <xf numFmtId="0" fontId="59" fillId="0" borderId="24" xfId="0" applyFont="1" applyBorder="1" applyAlignment="1" applyProtection="1">
      <alignment vertical="top"/>
      <protection locked="0"/>
    </xf>
    <xf numFmtId="0" fontId="74" fillId="0" borderId="6" xfId="0" applyFont="1" applyBorder="1" applyAlignment="1" applyProtection="1">
      <alignment horizontal="center" vertical="center" wrapText="1"/>
    </xf>
    <xf numFmtId="0" fontId="46" fillId="0" borderId="7"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75" fillId="0" borderId="10" xfId="0" applyFont="1" applyBorder="1" applyAlignment="1" applyProtection="1"/>
    <xf numFmtId="0" fontId="75" fillId="0" borderId="5" xfId="0" applyFont="1" applyBorder="1" applyAlignment="1" applyProtection="1"/>
    <xf numFmtId="0" fontId="59" fillId="0" borderId="6" xfId="0" applyFont="1" applyBorder="1" applyAlignment="1" applyProtection="1">
      <alignment horizontal="right" wrapText="1"/>
    </xf>
    <xf numFmtId="0" fontId="59" fillId="0" borderId="7" xfId="0" applyFont="1" applyBorder="1" applyAlignment="1" applyProtection="1">
      <alignment horizontal="right" wrapText="1"/>
    </xf>
    <xf numFmtId="0" fontId="59" fillId="0" borderId="4" xfId="0" applyFont="1" applyBorder="1" applyAlignment="1" applyProtection="1">
      <alignment horizontal="right" wrapText="1"/>
    </xf>
    <xf numFmtId="0" fontId="76" fillId="0" borderId="0" xfId="0" applyFont="1" applyAlignment="1" applyProtection="1"/>
    <xf numFmtId="0" fontId="76" fillId="0" borderId="5" xfId="0" applyFont="1" applyBorder="1" applyAlignment="1" applyProtection="1"/>
    <xf numFmtId="0" fontId="1" fillId="4" borderId="0" xfId="0" applyFont="1" applyFill="1" applyAlignment="1" applyProtection="1">
      <alignment horizontal="left"/>
    </xf>
    <xf numFmtId="0" fontId="60" fillId="0" borderId="6" xfId="0" applyFont="1" applyFill="1" applyBorder="1" applyAlignment="1" applyProtection="1">
      <alignment horizontal="right" wrapText="1"/>
    </xf>
    <xf numFmtId="0" fontId="60" fillId="0" borderId="7" xfId="0" applyFont="1" applyFill="1" applyBorder="1" applyAlignment="1" applyProtection="1">
      <alignment horizontal="right" wrapText="1"/>
    </xf>
    <xf numFmtId="0" fontId="60" fillId="0" borderId="4" xfId="0" applyFont="1" applyFill="1" applyBorder="1" applyAlignment="1" applyProtection="1">
      <alignment horizontal="right" wrapText="1"/>
    </xf>
    <xf numFmtId="0" fontId="46" fillId="0" borderId="0" xfId="0" applyFont="1" applyAlignment="1" applyProtection="1">
      <alignment horizontal="center"/>
    </xf>
    <xf numFmtId="0" fontId="73" fillId="0" borderId="0" xfId="0" applyFont="1" applyBorder="1" applyAlignment="1" applyProtection="1">
      <alignment horizontal="center" wrapText="1"/>
    </xf>
    <xf numFmtId="0" fontId="72" fillId="0" borderId="0" xfId="0" applyFont="1" applyBorder="1" applyAlignment="1" applyProtection="1">
      <alignment horizontal="center" wrapText="1"/>
    </xf>
    <xf numFmtId="0" fontId="75" fillId="0" borderId="0" xfId="0" applyFont="1" applyAlignment="1" applyProtection="1"/>
    <xf numFmtId="0" fontId="75" fillId="0" borderId="0" xfId="0" applyFont="1" applyBorder="1" applyAlignment="1" applyProtection="1"/>
    <xf numFmtId="0" fontId="46" fillId="0" borderId="0" xfId="0" applyFont="1" applyBorder="1" applyAlignment="1">
      <alignment horizontal="center"/>
    </xf>
    <xf numFmtId="0" fontId="75" fillId="0" borderId="0" xfId="0" applyFont="1" applyAlignment="1"/>
    <xf numFmtId="0" fontId="75" fillId="0" borderId="5" xfId="0" applyFont="1" applyBorder="1" applyAlignment="1"/>
    <xf numFmtId="0" fontId="76" fillId="0" borderId="0" xfId="0" applyFont="1" applyAlignment="1"/>
    <xf numFmtId="0" fontId="76" fillId="0" borderId="5" xfId="0" applyFont="1" applyBorder="1" applyAlignment="1"/>
    <xf numFmtId="0" fontId="2" fillId="2" borderId="10" xfId="0" applyFont="1" applyFill="1" applyBorder="1" applyAlignment="1" applyProtection="1">
      <alignment vertical="top" wrapText="1"/>
    </xf>
    <xf numFmtId="0" fontId="5" fillId="0" borderId="0" xfId="0" applyFont="1" applyBorder="1" applyAlignment="1" applyProtection="1">
      <alignment horizontal="center" wrapText="1"/>
    </xf>
    <xf numFmtId="0" fontId="22" fillId="0" borderId="0" xfId="0" applyFont="1" applyBorder="1" applyAlignment="1" applyProtection="1">
      <alignment horizontal="center" wrapText="1"/>
    </xf>
    <xf numFmtId="0" fontId="5" fillId="0" borderId="0" xfId="0" applyFont="1" applyBorder="1" applyAlignment="1" applyProtection="1">
      <alignment horizontal="center" wrapText="1"/>
    </xf>
    <xf numFmtId="0" fontId="5" fillId="0" borderId="0" xfId="0" applyFont="1" applyBorder="1" applyAlignment="1" applyProtection="1">
      <alignment horizontal="center" vertical="top" wrapText="1"/>
    </xf>
    <xf numFmtId="6" fontId="5" fillId="0" borderId="0" xfId="0" applyNumberFormat="1" applyFont="1" applyBorder="1" applyAlignment="1" applyProtection="1">
      <alignment horizontal="center" wrapText="1"/>
    </xf>
    <xf numFmtId="0" fontId="16" fillId="0" borderId="0" xfId="0" applyFont="1" applyFill="1" applyBorder="1" applyProtection="1"/>
    <xf numFmtId="0" fontId="78" fillId="0" borderId="34" xfId="0" applyFont="1" applyBorder="1" applyAlignment="1" applyProtection="1">
      <alignment horizontal="center" wrapText="1"/>
    </xf>
    <xf numFmtId="0" fontId="78" fillId="0" borderId="0" xfId="0" applyFont="1" applyBorder="1" applyAlignment="1" applyProtection="1">
      <alignment horizontal="center" wrapText="1"/>
    </xf>
    <xf numFmtId="0" fontId="79" fillId="0" borderId="34" xfId="0" applyFont="1" applyBorder="1" applyAlignment="1" applyProtection="1">
      <alignment horizontal="left" wrapText="1"/>
    </xf>
    <xf numFmtId="0" fontId="79" fillId="0" borderId="0" xfId="0" applyFont="1" applyBorder="1" applyAlignment="1" applyProtection="1">
      <alignment horizontal="left" wrapText="1"/>
    </xf>
    <xf numFmtId="0" fontId="80" fillId="0" borderId="2" xfId="0" applyFont="1" applyBorder="1" applyAlignment="1" applyProtection="1">
      <alignment horizontal="center" wrapText="1"/>
    </xf>
    <xf numFmtId="0" fontId="4" fillId="0" borderId="2" xfId="0" applyFont="1" applyBorder="1" applyAlignment="1" applyProtection="1">
      <alignment horizontal="center" wrapText="1"/>
    </xf>
    <xf numFmtId="0" fontId="4" fillId="0" borderId="9" xfId="0" applyFont="1" applyBorder="1" applyAlignment="1" applyProtection="1">
      <alignment horizontal="center" wrapText="1"/>
    </xf>
    <xf numFmtId="0" fontId="17" fillId="0" borderId="0" xfId="0" applyFont="1" applyProtection="1"/>
    <xf numFmtId="0" fontId="80" fillId="0" borderId="16" xfId="0" applyFont="1" applyBorder="1" applyAlignment="1" applyProtection="1">
      <alignment horizontal="center" wrapText="1"/>
    </xf>
    <xf numFmtId="0" fontId="80" fillId="0" borderId="16" xfId="0" applyFont="1" applyBorder="1" applyAlignment="1" applyProtection="1">
      <alignment horizontal="center" vertical="center" wrapText="1"/>
    </xf>
    <xf numFmtId="0" fontId="80" fillId="0" borderId="16" xfId="0" applyFont="1" applyBorder="1" applyAlignment="1" applyProtection="1">
      <alignment horizontal="center" wrapText="1"/>
    </xf>
    <xf numFmtId="0" fontId="81" fillId="0" borderId="16" xfId="0" applyFont="1" applyBorder="1" applyAlignment="1">
      <alignment horizontal="center" wrapText="1"/>
    </xf>
    <xf numFmtId="0" fontId="82" fillId="0" borderId="15" xfId="0" applyFont="1" applyBorder="1" applyAlignment="1">
      <alignment horizontal="center" wrapText="1"/>
    </xf>
    <xf numFmtId="0" fontId="81" fillId="0" borderId="15" xfId="0" applyFont="1" applyBorder="1" applyAlignment="1">
      <alignment horizontal="center" wrapText="1"/>
    </xf>
    <xf numFmtId="0" fontId="80" fillId="0" borderId="15" xfId="0" applyFont="1" applyBorder="1" applyAlignment="1" applyProtection="1">
      <alignment horizontal="center" vertical="center" wrapText="1"/>
    </xf>
    <xf numFmtId="6" fontId="80" fillId="0" borderId="2" xfId="0" applyNumberFormat="1" applyFont="1" applyBorder="1" applyAlignment="1" applyProtection="1">
      <alignment horizontal="center" wrapText="1"/>
    </xf>
    <xf numFmtId="6" fontId="80" fillId="0" borderId="16" xfId="0" applyNumberFormat="1" applyFont="1" applyBorder="1" applyAlignment="1" applyProtection="1">
      <alignment horizontal="center" wrapText="1"/>
    </xf>
    <xf numFmtId="0" fontId="4" fillId="0" borderId="3" xfId="0" applyFont="1" applyBorder="1" applyAlignment="1" applyProtection="1">
      <alignment horizontal="center" wrapText="1"/>
    </xf>
    <xf numFmtId="0" fontId="4" fillId="0" borderId="15" xfId="0" applyFont="1" applyBorder="1" applyAlignment="1" applyProtection="1">
      <alignment horizont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39"/>
    <cellStyle name="Normal 2 2" xfId="40"/>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8524875" cy="828675"/>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85248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829425" cy="885825"/>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202" t="29301" r="22511" b="57622"/>
        <a:stretch>
          <a:fillRect/>
        </a:stretch>
      </xdr:blipFill>
      <xdr:spPr bwMode="auto">
        <a:xfrm>
          <a:off x="0" y="0"/>
          <a:ext cx="68294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114300</xdr:colOff>
      <xdr:row>0</xdr:row>
      <xdr:rowOff>66675</xdr:rowOff>
    </xdr:from>
    <xdr:ext cx="3895725" cy="666750"/>
    <xdr:pic>
      <xdr:nvPicPr>
        <xdr:cNvPr id="2" name="Picture 2" descr="D:\CASE_Management_Files\Operations\Logos and Labels\Logo\CASE Online Logo_Strech_no reflectio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0" y="66675"/>
          <a:ext cx="3895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4095750" cy="229552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4095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4219575" cy="2295525"/>
    <xdr:pic>
      <xdr:nvPicPr>
        <xdr:cNvPr id="4"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42195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314325</xdr:colOff>
      <xdr:row>0</xdr:row>
      <xdr:rowOff>66675</xdr:rowOff>
    </xdr:from>
    <xdr:ext cx="3057525" cy="495300"/>
    <xdr:pic>
      <xdr:nvPicPr>
        <xdr:cNvPr id="2" name="Picture 1"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3057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3</xdr:col>
      <xdr:colOff>314325</xdr:colOff>
      <xdr:row>0</xdr:row>
      <xdr:rowOff>66675</xdr:rowOff>
    </xdr:from>
    <xdr:ext cx="2628900" cy="495300"/>
    <xdr:pic>
      <xdr:nvPicPr>
        <xdr:cNvPr id="3" name="Picture 2"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2628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0</xdr:row>
      <xdr:rowOff>66675</xdr:rowOff>
    </xdr:from>
    <xdr:ext cx="2943225" cy="495300"/>
    <xdr:pic>
      <xdr:nvPicPr>
        <xdr:cNvPr id="4" name="Picture 3"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2943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0</xdr:row>
      <xdr:rowOff>66675</xdr:rowOff>
    </xdr:from>
    <xdr:ext cx="2943225" cy="495300"/>
    <xdr:pic>
      <xdr:nvPicPr>
        <xdr:cNvPr id="5" name="Picture 4"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2943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0</xdr:row>
      <xdr:rowOff>66675</xdr:rowOff>
    </xdr:from>
    <xdr:ext cx="2762250" cy="495300"/>
    <xdr:pic>
      <xdr:nvPicPr>
        <xdr:cNvPr id="6" name="Picture 7"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2762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704850</xdr:colOff>
      <xdr:row>0</xdr:row>
      <xdr:rowOff>76199</xdr:rowOff>
    </xdr:from>
    <xdr:to>
      <xdr:col>4</xdr:col>
      <xdr:colOff>2644102</xdr:colOff>
      <xdr:row>0</xdr:row>
      <xdr:rowOff>1254142</xdr:rowOff>
    </xdr:to>
    <xdr:sp macro="" textlink="">
      <xdr:nvSpPr>
        <xdr:cNvPr id="2" name="Rectangle 52"/>
        <xdr:cNvSpPr>
          <a:spLocks noChangeArrowheads="1"/>
        </xdr:cNvSpPr>
      </xdr:nvSpPr>
      <xdr:spPr bwMode="auto">
        <a:xfrm>
          <a:off x="3143250" y="76199"/>
          <a:ext cx="0" cy="111143"/>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17 Colt Ct.</a:t>
          </a:r>
        </a:p>
        <a:p>
          <a:pPr algn="l" rtl="0">
            <a:defRPr sz="1000"/>
          </a:pPr>
          <a:r>
            <a:rPr lang="en-US" sz="1100" b="0" i="0" u="none" strike="noStrike" baseline="0">
              <a:solidFill>
                <a:srgbClr val="000000"/>
              </a:solidFill>
              <a:latin typeface="Calibri"/>
              <a:cs typeface="Calibri"/>
            </a:rPr>
            <a:t>Ronkonkoma, NY  11779</a:t>
          </a:r>
        </a:p>
        <a:p>
          <a:pPr algn="l" rtl="0">
            <a:defRPr sz="1000"/>
          </a:pPr>
          <a:r>
            <a:rPr lang="en-US" sz="1100" b="0" i="0" u="none" strike="noStrike" baseline="0">
              <a:solidFill>
                <a:srgbClr val="000000"/>
              </a:solidFill>
              <a:latin typeface="Calibri"/>
              <a:cs typeface="Calibri"/>
            </a:rPr>
            <a:t>T -800-381-8003</a:t>
          </a:r>
        </a:p>
        <a:p>
          <a:pPr algn="l" rtl="0">
            <a:defRPr sz="1000"/>
          </a:pPr>
          <a:r>
            <a:rPr lang="en-US" sz="1100" b="0" i="0" u="none" strike="noStrike" baseline="0">
              <a:solidFill>
                <a:srgbClr val="000000"/>
              </a:solidFill>
              <a:latin typeface="Calibri"/>
              <a:cs typeface="Calibri"/>
            </a:rPr>
            <a:t>F-631-737-1286</a:t>
          </a:r>
        </a:p>
        <a:p>
          <a:pPr algn="l" rtl="0">
            <a:lnSpc>
              <a:spcPts val="1100"/>
            </a:lnSpc>
            <a:defRPr sz="1000"/>
          </a:pPr>
          <a:r>
            <a:rPr lang="en-US" sz="1100" b="0" i="0" u="none" strike="noStrike" baseline="0">
              <a:solidFill>
                <a:srgbClr val="000000"/>
              </a:solidFill>
              <a:latin typeface="Calibri"/>
              <a:cs typeface="Calibri"/>
            </a:rPr>
            <a:t>www.lab-aids.com</a:t>
          </a:r>
        </a:p>
      </xdr:txBody>
    </xdr:sp>
    <xdr:clientData/>
  </xdr:twoCellAnchor>
  <xdr:oneCellAnchor>
    <xdr:from>
      <xdr:col>0</xdr:col>
      <xdr:colOff>0</xdr:colOff>
      <xdr:row>0</xdr:row>
      <xdr:rowOff>0</xdr:rowOff>
    </xdr:from>
    <xdr:ext cx="4057650" cy="142875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880" t="8089" r="6268" b="8823"/>
        <a:stretch>
          <a:fillRect/>
        </a:stretch>
      </xdr:blipFill>
      <xdr:spPr bwMode="auto">
        <a:xfrm>
          <a:off x="0" y="0"/>
          <a:ext cx="40576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419100</xdr:colOff>
      <xdr:row>0</xdr:row>
      <xdr:rowOff>28575</xdr:rowOff>
    </xdr:from>
    <xdr:ext cx="1962150" cy="790575"/>
    <xdr:pic>
      <xdr:nvPicPr>
        <xdr:cNvPr id="2" name="Picture 2" descr="C:\Users\Dan Jansen\Desktop\newbyteLogo2010 on Whit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28575"/>
          <a:ext cx="1962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542925</xdr:colOff>
      <xdr:row>0</xdr:row>
      <xdr:rowOff>0</xdr:rowOff>
    </xdr:from>
    <xdr:ext cx="3362325" cy="120015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0"/>
          <a:ext cx="33623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342900</xdr:colOff>
      <xdr:row>0</xdr:row>
      <xdr:rowOff>9525</xdr:rowOff>
    </xdr:from>
    <xdr:to>
      <xdr:col>4</xdr:col>
      <xdr:colOff>2809875</xdr:colOff>
      <xdr:row>1</xdr:row>
      <xdr:rowOff>9525</xdr:rowOff>
    </xdr:to>
    <xdr:pic>
      <xdr:nvPicPr>
        <xdr:cNvPr id="9516" name="Picture 4" descr="wards-science-plus-cmyk.jpg">
          <a:extLst>
            <a:ext uri="{FF2B5EF4-FFF2-40B4-BE49-F238E27FC236}">
              <a16:creationId xmlns:a16="http://schemas.microsoft.com/office/drawing/2014/main" id="{2608E0DF-03F8-498B-89DC-E4FF78649B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1325" y="9525"/>
          <a:ext cx="2990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0634133" cy="1066800"/>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842" t="29012" r="13316" b="57654"/>
        <a:stretch>
          <a:fillRect/>
        </a:stretch>
      </xdr:blipFill>
      <xdr:spPr bwMode="auto">
        <a:xfrm>
          <a:off x="0" y="0"/>
          <a:ext cx="1063413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800850" cy="923925"/>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199" t="28806" r="22527" b="57645"/>
        <a:stretch>
          <a:fillRect/>
        </a:stretch>
      </xdr:blipFill>
      <xdr:spPr bwMode="auto">
        <a:xfrm>
          <a:off x="0" y="0"/>
          <a:ext cx="68008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aging.case4learning.org/users/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b-aids.com/high-school-curriculum/curriculum-for-agricultural-science-education-case" TargetMode="External"/><Relationship Id="rId1" Type="http://schemas.openxmlformats.org/officeDocument/2006/relationships/hyperlink" Target="https://lab-aids.com/high-school-curriculum/curriculum-for-agricultural-science-education-cas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ase4learning.org/index.php/newbyte-software"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rotectcovers.com/index.php/keyboard-covers.html" TargetMode="External"/><Relationship Id="rId1" Type="http://schemas.openxmlformats.org/officeDocument/2006/relationships/hyperlink" Target="http://www.mountainside-medical.com/products/Sterile-Water-For-Injection-Bacteriostatic-Water-30-ml.html"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showGridLines="0" tabSelected="1" view="pageLayout" zoomScaleNormal="100" workbookViewId="0">
      <selection activeCell="A2" sqref="A2:L2"/>
    </sheetView>
  </sheetViews>
  <sheetFormatPr defaultColWidth="9.109375" defaultRowHeight="13.8" x14ac:dyDescent="0.25"/>
  <cols>
    <col min="1" max="11" width="9.109375" style="28"/>
    <col min="12" max="12" width="18.33203125" style="28" customWidth="1"/>
    <col min="13" max="16384" width="9.109375" style="28"/>
  </cols>
  <sheetData>
    <row r="1" spans="1:12" ht="72.75" customHeight="1" x14ac:dyDescent="0.25">
      <c r="A1" s="223"/>
      <c r="B1" s="223"/>
      <c r="C1" s="223"/>
      <c r="D1" s="223"/>
      <c r="E1" s="223"/>
      <c r="F1" s="223"/>
    </row>
    <row r="2" spans="1:12" ht="30" x14ac:dyDescent="0.5">
      <c r="A2" s="224" t="s">
        <v>110</v>
      </c>
      <c r="B2" s="224"/>
      <c r="C2" s="224"/>
      <c r="D2" s="224"/>
      <c r="E2" s="224"/>
      <c r="F2" s="224"/>
      <c r="G2" s="224"/>
      <c r="H2" s="224"/>
      <c r="I2" s="224"/>
      <c r="J2" s="224"/>
      <c r="K2" s="224"/>
      <c r="L2" s="224"/>
    </row>
    <row r="3" spans="1:12" s="149" customFormat="1" x14ac:dyDescent="0.25">
      <c r="A3" s="225" t="s">
        <v>286</v>
      </c>
      <c r="B3" s="226"/>
      <c r="C3" s="226"/>
      <c r="D3" s="226"/>
      <c r="E3" s="226"/>
      <c r="F3" s="226"/>
      <c r="G3" s="226"/>
      <c r="H3" s="226"/>
      <c r="I3" s="226"/>
      <c r="J3" s="226"/>
      <c r="K3" s="226"/>
      <c r="L3" s="226"/>
    </row>
    <row r="4" spans="1:12" s="149" customFormat="1" x14ac:dyDescent="0.25">
      <c r="A4" s="226"/>
      <c r="B4" s="226"/>
      <c r="C4" s="226"/>
      <c r="D4" s="226"/>
      <c r="E4" s="226"/>
      <c r="F4" s="226"/>
      <c r="G4" s="226"/>
      <c r="H4" s="226"/>
      <c r="I4" s="226"/>
      <c r="J4" s="226"/>
      <c r="K4" s="226"/>
      <c r="L4" s="226"/>
    </row>
    <row r="5" spans="1:12" s="149" customFormat="1" x14ac:dyDescent="0.25">
      <c r="A5" s="226"/>
      <c r="B5" s="226"/>
      <c r="C5" s="226"/>
      <c r="D5" s="226"/>
      <c r="E5" s="226"/>
      <c r="F5" s="226"/>
      <c r="G5" s="226"/>
      <c r="H5" s="226"/>
      <c r="I5" s="226"/>
      <c r="J5" s="226"/>
      <c r="K5" s="226"/>
      <c r="L5" s="226"/>
    </row>
    <row r="6" spans="1:12" s="149" customFormat="1" x14ac:dyDescent="0.25">
      <c r="A6" s="227" t="s">
        <v>0</v>
      </c>
      <c r="B6" s="228"/>
      <c r="C6" s="228"/>
      <c r="D6" s="228"/>
      <c r="E6" s="228"/>
      <c r="F6" s="228"/>
      <c r="G6" s="228"/>
      <c r="H6" s="228"/>
      <c r="I6" s="228"/>
      <c r="J6" s="228"/>
      <c r="K6" s="228"/>
      <c r="L6" s="228"/>
    </row>
    <row r="7" spans="1:12" customFormat="1" ht="30" customHeight="1" x14ac:dyDescent="0.3">
      <c r="A7" s="193"/>
      <c r="B7" s="222" t="s">
        <v>278</v>
      </c>
      <c r="C7" s="222"/>
      <c r="D7" s="222"/>
      <c r="E7" s="222"/>
      <c r="F7" s="222"/>
      <c r="G7" s="222"/>
      <c r="H7" s="222"/>
      <c r="I7" s="222"/>
      <c r="J7" s="222"/>
      <c r="K7" s="222"/>
      <c r="L7" s="222"/>
    </row>
    <row r="8" spans="1:12" s="149" customFormat="1" ht="30" customHeight="1" x14ac:dyDescent="0.25">
      <c r="A8" s="192"/>
      <c r="B8" s="222" t="s">
        <v>1</v>
      </c>
      <c r="C8" s="222"/>
      <c r="D8" s="222"/>
      <c r="E8" s="222"/>
      <c r="F8" s="222"/>
      <c r="G8" s="222"/>
      <c r="H8" s="222"/>
      <c r="I8" s="222"/>
      <c r="J8" s="222"/>
      <c r="K8" s="222"/>
      <c r="L8" s="222"/>
    </row>
    <row r="9" spans="1:12" s="149" customFormat="1" ht="44.25" customHeight="1" x14ac:dyDescent="0.25">
      <c r="A9" s="192"/>
      <c r="B9" s="222" t="s">
        <v>279</v>
      </c>
      <c r="C9" s="222"/>
      <c r="D9" s="222"/>
      <c r="E9" s="222"/>
      <c r="F9" s="222"/>
      <c r="G9" s="222"/>
      <c r="H9" s="222"/>
      <c r="I9" s="222"/>
      <c r="J9" s="222"/>
      <c r="K9" s="222"/>
      <c r="L9" s="222"/>
    </row>
    <row r="10" spans="1:12" s="27" customFormat="1" ht="36" customHeight="1" x14ac:dyDescent="0.25">
      <c r="A10" s="191"/>
      <c r="B10" s="222" t="s">
        <v>2</v>
      </c>
      <c r="C10" s="222"/>
      <c r="D10" s="222"/>
      <c r="E10" s="222"/>
      <c r="F10" s="222"/>
      <c r="G10" s="222"/>
      <c r="H10" s="222"/>
      <c r="I10" s="222"/>
      <c r="J10" s="222"/>
      <c r="K10" s="222"/>
      <c r="L10" s="222"/>
    </row>
    <row r="11" spans="1:12" s="27" customFormat="1" ht="42" customHeight="1" x14ac:dyDescent="0.25">
      <c r="A11" s="190"/>
      <c r="B11" s="222" t="s">
        <v>3</v>
      </c>
      <c r="C11" s="222"/>
      <c r="D11" s="222"/>
      <c r="E11" s="222"/>
      <c r="F11" s="222"/>
      <c r="G11" s="222"/>
      <c r="H11" s="222"/>
      <c r="I11" s="222"/>
      <c r="J11" s="222"/>
      <c r="K11" s="222"/>
      <c r="L11" s="222"/>
    </row>
    <row r="12" spans="1:12" s="27" customFormat="1" ht="42" customHeight="1" x14ac:dyDescent="0.25">
      <c r="A12" s="190"/>
      <c r="B12" s="222" t="s">
        <v>269</v>
      </c>
      <c r="C12" s="222"/>
      <c r="D12" s="222"/>
      <c r="E12" s="222"/>
      <c r="F12" s="222"/>
      <c r="G12" s="222"/>
      <c r="H12" s="222"/>
      <c r="I12" s="222"/>
      <c r="J12" s="222"/>
      <c r="K12" s="222"/>
      <c r="L12" s="222"/>
    </row>
    <row r="13" spans="1:12" s="27" customFormat="1" ht="42" customHeight="1" x14ac:dyDescent="0.25">
      <c r="A13" s="190"/>
      <c r="B13" s="222" t="s">
        <v>109</v>
      </c>
      <c r="C13" s="222"/>
      <c r="D13" s="222"/>
      <c r="E13" s="222"/>
      <c r="F13" s="222"/>
      <c r="G13" s="222"/>
      <c r="H13" s="222"/>
      <c r="I13" s="222"/>
      <c r="J13" s="222"/>
      <c r="K13" s="222"/>
      <c r="L13" s="222"/>
    </row>
    <row r="14" spans="1:12" s="149" customFormat="1" ht="38.25" customHeight="1" x14ac:dyDescent="0.25">
      <c r="B14" s="221" t="s">
        <v>4</v>
      </c>
      <c r="C14" s="221"/>
      <c r="D14" s="221"/>
      <c r="E14" s="221"/>
      <c r="F14" s="221"/>
      <c r="G14" s="221"/>
      <c r="H14" s="221"/>
      <c r="I14" s="221"/>
      <c r="J14" s="221"/>
      <c r="K14" s="221"/>
      <c r="L14" s="221"/>
    </row>
    <row r="15" spans="1:12" s="149" customFormat="1" ht="38.25" customHeight="1" x14ac:dyDescent="0.25">
      <c r="B15" s="229" t="s">
        <v>5</v>
      </c>
      <c r="C15" s="229"/>
      <c r="D15" s="229"/>
      <c r="E15" s="229"/>
      <c r="F15" s="229"/>
      <c r="G15" s="229"/>
      <c r="H15" s="229"/>
      <c r="I15" s="229"/>
      <c r="J15" s="229"/>
      <c r="K15" s="229"/>
      <c r="L15" s="229"/>
    </row>
    <row r="16" spans="1:12" s="149" customFormat="1" ht="36.75" customHeight="1" x14ac:dyDescent="0.25">
      <c r="B16" s="221" t="s">
        <v>277</v>
      </c>
      <c r="C16" s="221"/>
      <c r="D16" s="221"/>
      <c r="E16" s="221"/>
      <c r="F16" s="221"/>
      <c r="G16" s="221"/>
      <c r="H16" s="221"/>
      <c r="I16" s="221"/>
      <c r="J16" s="221"/>
      <c r="K16" s="221"/>
      <c r="L16" s="221"/>
    </row>
    <row r="17" spans="2:12" s="149" customFormat="1" ht="36.75" customHeight="1" x14ac:dyDescent="0.25">
      <c r="B17" s="221" t="s">
        <v>584</v>
      </c>
      <c r="C17" s="221"/>
      <c r="D17" s="221"/>
      <c r="E17" s="221"/>
      <c r="F17" s="221"/>
      <c r="G17" s="221"/>
      <c r="H17" s="221"/>
      <c r="I17" s="221"/>
      <c r="J17" s="221"/>
      <c r="K17" s="221"/>
      <c r="L17" s="221"/>
    </row>
  </sheetData>
  <sheetProtection algorithmName="SHA-512" hashValue="9cu61BHYYyjDDSH/V/qZlG5yjIVqBWQo0agUYVG/POsixkpCoCDq/fsleZrWV/0ne2FyL7jBYmQqBs6Qqgl/Tw==" saltValue="jzrkTpHUOXotpZoNOzA0OA==" spinCount="100000" sheet="1"/>
  <mergeCells count="15">
    <mergeCell ref="B17:L17"/>
    <mergeCell ref="B16:L16"/>
    <mergeCell ref="B10:L10"/>
    <mergeCell ref="A1:F1"/>
    <mergeCell ref="A2:L2"/>
    <mergeCell ref="A3:L5"/>
    <mergeCell ref="A6:L6"/>
    <mergeCell ref="B8:L8"/>
    <mergeCell ref="B9:L9"/>
    <mergeCell ref="B7:L7"/>
    <mergeCell ref="B11:L11"/>
    <mergeCell ref="B13:L13"/>
    <mergeCell ref="B14:L14"/>
    <mergeCell ref="B15:L15"/>
    <mergeCell ref="B12:L12"/>
  </mergeCells>
  <pageMargins left="0.7" right="0.7" top="0.75" bottom="0.75" header="0.3" footer="0.3"/>
  <pageSetup scale="70" fitToHeight="0" orientation="portrait" r:id="rId1"/>
  <headerFooter>
    <oddFooter>&amp;CCurriculum for Agricultural Science Education © 2019 ASA – Guidelines for Purchasing –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8"/>
  <sheetViews>
    <sheetView showGridLines="0" view="pageLayout" zoomScaleNormal="100" workbookViewId="0">
      <selection sqref="A1:E1"/>
    </sheetView>
  </sheetViews>
  <sheetFormatPr defaultColWidth="8.6640625" defaultRowHeight="13.8" x14ac:dyDescent="0.25"/>
  <cols>
    <col min="1" max="1" width="14.5546875" style="149" customWidth="1"/>
    <col min="2" max="2" width="9.5546875" style="149" customWidth="1"/>
    <col min="3" max="3" width="11.88671875" style="149" customWidth="1"/>
    <col min="4" max="4" width="59" style="149" customWidth="1"/>
    <col min="5" max="5" width="2.44140625" style="149" hidden="1" customWidth="1"/>
    <col min="6" max="8" width="9.109375" style="150" customWidth="1"/>
    <col min="9" max="252" width="9.109375" style="149" customWidth="1"/>
    <col min="253" max="253" width="8.33203125" style="149" customWidth="1"/>
    <col min="254" max="16384" width="8.6640625" style="149"/>
  </cols>
  <sheetData>
    <row r="1" spans="1:8" ht="73.5" customHeight="1" x14ac:dyDescent="0.25">
      <c r="A1" s="354"/>
      <c r="B1" s="354"/>
      <c r="C1" s="354"/>
      <c r="D1" s="354"/>
      <c r="E1" s="354"/>
    </row>
    <row r="2" spans="1:8" x14ac:dyDescent="0.25">
      <c r="A2" s="355" t="s">
        <v>23</v>
      </c>
      <c r="B2" s="355"/>
      <c r="C2" s="355"/>
      <c r="D2" s="355"/>
      <c r="E2" s="355"/>
    </row>
    <row r="3" spans="1:8" x14ac:dyDescent="0.25">
      <c r="A3" s="356"/>
      <c r="B3" s="356"/>
      <c r="C3" s="356"/>
      <c r="D3" s="356"/>
      <c r="E3" s="356"/>
    </row>
    <row r="4" spans="1:8" ht="26.4" x14ac:dyDescent="0.25">
      <c r="A4" s="3" t="s">
        <v>7</v>
      </c>
      <c r="B4" s="3" t="s">
        <v>8</v>
      </c>
      <c r="C4" s="3" t="s">
        <v>10</v>
      </c>
      <c r="D4" s="3" t="s">
        <v>11</v>
      </c>
    </row>
    <row r="5" spans="1:8" s="152" customFormat="1" x14ac:dyDescent="0.25">
      <c r="A5" s="9">
        <v>2</v>
      </c>
      <c r="B5" s="165"/>
      <c r="C5" s="5" t="s">
        <v>14</v>
      </c>
      <c r="D5" s="156" t="s">
        <v>169</v>
      </c>
      <c r="F5" s="153"/>
      <c r="G5" s="153"/>
      <c r="H5" s="153"/>
    </row>
    <row r="6" spans="1:8" s="152" customFormat="1" x14ac:dyDescent="0.25">
      <c r="A6" s="155">
        <v>4</v>
      </c>
      <c r="B6" s="165"/>
      <c r="C6" s="5" t="s">
        <v>14</v>
      </c>
      <c r="D6" s="156" t="s">
        <v>170</v>
      </c>
      <c r="F6" s="153"/>
      <c r="G6" s="153"/>
      <c r="H6" s="153"/>
    </row>
    <row r="7" spans="1:8" s="152" customFormat="1" x14ac:dyDescent="0.25">
      <c r="A7" s="9">
        <v>1</v>
      </c>
      <c r="B7" s="165"/>
      <c r="C7" s="5" t="s">
        <v>14</v>
      </c>
      <c r="D7" s="156" t="s">
        <v>171</v>
      </c>
      <c r="F7" s="153"/>
      <c r="G7" s="153"/>
      <c r="H7" s="153"/>
    </row>
    <row r="8" spans="1:8" s="152" customFormat="1" x14ac:dyDescent="0.25">
      <c r="A8" s="145">
        <v>5</v>
      </c>
      <c r="B8" s="134"/>
      <c r="C8" s="141" t="s">
        <v>14</v>
      </c>
      <c r="D8" s="133" t="s">
        <v>410</v>
      </c>
      <c r="F8" s="153"/>
      <c r="G8" s="153"/>
      <c r="H8" s="153"/>
    </row>
    <row r="9" spans="1:8" s="152" customFormat="1" x14ac:dyDescent="0.25">
      <c r="A9" s="9">
        <v>1</v>
      </c>
      <c r="B9" s="165"/>
      <c r="C9" s="5" t="s">
        <v>14</v>
      </c>
      <c r="D9" s="156" t="s">
        <v>173</v>
      </c>
      <c r="F9" s="153"/>
      <c r="G9" s="153"/>
      <c r="H9" s="153"/>
    </row>
    <row r="10" spans="1:8" x14ac:dyDescent="0.25">
      <c r="A10" s="155">
        <v>10</v>
      </c>
      <c r="B10" s="165"/>
      <c r="C10" s="5" t="s">
        <v>14</v>
      </c>
      <c r="D10" s="156" t="s">
        <v>174</v>
      </c>
    </row>
    <row r="11" spans="1:8" x14ac:dyDescent="0.25">
      <c r="A11" s="155">
        <v>10</v>
      </c>
      <c r="B11" s="165"/>
      <c r="C11" s="5" t="s">
        <v>14</v>
      </c>
      <c r="D11" s="156" t="s">
        <v>175</v>
      </c>
    </row>
    <row r="12" spans="1:8" x14ac:dyDescent="0.25">
      <c r="A12" s="155">
        <v>4</v>
      </c>
      <c r="B12" s="165"/>
      <c r="C12" s="5" t="s">
        <v>14</v>
      </c>
      <c r="D12" s="156" t="s">
        <v>176</v>
      </c>
    </row>
    <row r="13" spans="1:8" x14ac:dyDescent="0.25">
      <c r="A13" s="155">
        <v>8</v>
      </c>
      <c r="B13" s="165"/>
      <c r="C13" s="5" t="s">
        <v>14</v>
      </c>
      <c r="D13" s="156" t="s">
        <v>177</v>
      </c>
    </row>
    <row r="14" spans="1:8" x14ac:dyDescent="0.25">
      <c r="A14" s="155">
        <v>2</v>
      </c>
      <c r="B14" s="165"/>
      <c r="C14" s="5" t="s">
        <v>14</v>
      </c>
      <c r="D14" s="156" t="s">
        <v>178</v>
      </c>
    </row>
    <row r="15" spans="1:8" x14ac:dyDescent="0.25">
      <c r="A15" s="155">
        <v>1</v>
      </c>
      <c r="B15" s="165"/>
      <c r="C15" s="5" t="s">
        <v>14</v>
      </c>
      <c r="D15" s="156" t="s">
        <v>179</v>
      </c>
    </row>
    <row r="16" spans="1:8" x14ac:dyDescent="0.25">
      <c r="A16" s="9">
        <v>8</v>
      </c>
      <c r="B16" s="165"/>
      <c r="C16" s="5" t="s">
        <v>14</v>
      </c>
      <c r="D16" s="156" t="s">
        <v>180</v>
      </c>
    </row>
    <row r="17" spans="1:8" x14ac:dyDescent="0.25">
      <c r="A17" s="155">
        <v>40</v>
      </c>
      <c r="B17" s="165"/>
      <c r="C17" s="5" t="s">
        <v>14</v>
      </c>
      <c r="D17" s="156" t="s">
        <v>181</v>
      </c>
    </row>
    <row r="18" spans="1:8" x14ac:dyDescent="0.25">
      <c r="A18" s="9">
        <v>2</v>
      </c>
      <c r="B18" s="165"/>
      <c r="C18" s="5" t="s">
        <v>14</v>
      </c>
      <c r="D18" s="156" t="s">
        <v>182</v>
      </c>
    </row>
    <row r="19" spans="1:8" x14ac:dyDescent="0.25">
      <c r="A19" s="155">
        <v>2</v>
      </c>
      <c r="B19" s="165"/>
      <c r="C19" s="5" t="s">
        <v>14</v>
      </c>
      <c r="D19" s="156" t="s">
        <v>183</v>
      </c>
    </row>
    <row r="20" spans="1:8" x14ac:dyDescent="0.25">
      <c r="A20" s="155">
        <v>8</v>
      </c>
      <c r="B20" s="165"/>
      <c r="C20" s="5" t="s">
        <v>14</v>
      </c>
      <c r="D20" s="156" t="s">
        <v>184</v>
      </c>
    </row>
    <row r="21" spans="1:8" x14ac:dyDescent="0.25">
      <c r="A21" s="155"/>
      <c r="B21" s="165"/>
      <c r="C21" s="5" t="s">
        <v>14</v>
      </c>
      <c r="D21" s="156" t="s">
        <v>185</v>
      </c>
    </row>
    <row r="22" spans="1:8" x14ac:dyDescent="0.25">
      <c r="A22" s="155">
        <v>20</v>
      </c>
      <c r="B22" s="165"/>
      <c r="C22" s="5" t="s">
        <v>14</v>
      </c>
      <c r="D22" s="156" t="s">
        <v>186</v>
      </c>
    </row>
    <row r="23" spans="1:8" x14ac:dyDescent="0.25">
      <c r="A23" s="136">
        <v>1</v>
      </c>
      <c r="B23" s="134"/>
      <c r="C23" s="137" t="s">
        <v>411</v>
      </c>
      <c r="D23" s="137" t="s">
        <v>412</v>
      </c>
    </row>
    <row r="24" spans="1:8" x14ac:dyDescent="0.25">
      <c r="A24" s="357" t="s">
        <v>29</v>
      </c>
      <c r="B24" s="357"/>
      <c r="C24" s="357"/>
      <c r="D24" s="357"/>
      <c r="E24" s="357"/>
    </row>
    <row r="25" spans="1:8" x14ac:dyDescent="0.25">
      <c r="A25" s="358"/>
      <c r="B25" s="358"/>
      <c r="C25" s="358"/>
      <c r="D25" s="358"/>
      <c r="E25" s="358"/>
    </row>
    <row r="26" spans="1:8" ht="26.4" x14ac:dyDescent="0.25">
      <c r="A26" s="3" t="s">
        <v>7</v>
      </c>
      <c r="B26" s="3" t="s">
        <v>8</v>
      </c>
      <c r="C26" s="3" t="s">
        <v>10</v>
      </c>
      <c r="D26" s="3" t="s">
        <v>11</v>
      </c>
    </row>
    <row r="27" spans="1:8" s="152" customFormat="1" x14ac:dyDescent="0.25">
      <c r="A27" s="9">
        <v>1</v>
      </c>
      <c r="B27" s="165"/>
      <c r="C27" s="5" t="s">
        <v>46</v>
      </c>
      <c r="D27" s="5" t="s">
        <v>187</v>
      </c>
      <c r="F27" s="153"/>
      <c r="G27" s="153"/>
      <c r="H27" s="153"/>
    </row>
    <row r="28" spans="1:8" s="152" customFormat="1" x14ac:dyDescent="0.25">
      <c r="A28" s="9">
        <v>1</v>
      </c>
      <c r="B28" s="165"/>
      <c r="C28" s="5" t="s">
        <v>14</v>
      </c>
      <c r="D28" s="5" t="s">
        <v>593</v>
      </c>
      <c r="F28" s="153"/>
      <c r="G28" s="153"/>
      <c r="H28" s="153"/>
    </row>
    <row r="29" spans="1:8" s="152" customFormat="1" x14ac:dyDescent="0.25">
      <c r="A29" s="145">
        <v>1</v>
      </c>
      <c r="B29" s="134"/>
      <c r="C29" s="141" t="s">
        <v>37</v>
      </c>
      <c r="D29" s="141" t="s">
        <v>413</v>
      </c>
      <c r="F29" s="153"/>
      <c r="G29" s="153"/>
      <c r="H29" s="153"/>
    </row>
    <row r="30" spans="1:8" s="152" customFormat="1" x14ac:dyDescent="0.25">
      <c r="A30" s="145">
        <v>200</v>
      </c>
      <c r="B30" s="134"/>
      <c r="C30" s="141" t="s">
        <v>14</v>
      </c>
      <c r="D30" s="141" t="s">
        <v>188</v>
      </c>
      <c r="F30" s="153"/>
      <c r="G30" s="153"/>
      <c r="H30" s="153"/>
    </row>
    <row r="31" spans="1:8" s="152" customFormat="1" x14ac:dyDescent="0.25">
      <c r="A31" s="145">
        <v>200</v>
      </c>
      <c r="B31" s="134"/>
      <c r="C31" s="141" t="s">
        <v>14</v>
      </c>
      <c r="D31" s="141" t="s">
        <v>189</v>
      </c>
      <c r="F31" s="153"/>
      <c r="G31" s="153"/>
      <c r="H31" s="153"/>
    </row>
    <row r="32" spans="1:8" s="152" customFormat="1" x14ac:dyDescent="0.25">
      <c r="A32" s="145">
        <v>1</v>
      </c>
      <c r="B32" s="134"/>
      <c r="C32" s="141" t="s">
        <v>414</v>
      </c>
      <c r="D32" s="141" t="s">
        <v>415</v>
      </c>
      <c r="F32" s="153"/>
      <c r="G32" s="153"/>
      <c r="H32" s="153"/>
    </row>
    <row r="33" spans="1:8" s="152" customFormat="1" x14ac:dyDescent="0.25">
      <c r="A33" s="145">
        <v>1</v>
      </c>
      <c r="B33" s="134"/>
      <c r="C33" s="141" t="s">
        <v>31</v>
      </c>
      <c r="D33" s="141" t="s">
        <v>416</v>
      </c>
      <c r="F33" s="153"/>
      <c r="G33" s="153"/>
      <c r="H33" s="153"/>
    </row>
    <row r="34" spans="1:8" s="152" customFormat="1" x14ac:dyDescent="0.25">
      <c r="A34" s="155">
        <v>1</v>
      </c>
      <c r="B34" s="165"/>
      <c r="C34" s="156" t="s">
        <v>190</v>
      </c>
      <c r="D34" s="156" t="s">
        <v>191</v>
      </c>
      <c r="F34" s="153"/>
      <c r="G34" s="153"/>
      <c r="H34" s="153"/>
    </row>
    <row r="35" spans="1:8" s="152" customFormat="1" ht="15.6" x14ac:dyDescent="0.25">
      <c r="A35" s="155">
        <v>3</v>
      </c>
      <c r="B35" s="165"/>
      <c r="C35" s="156" t="s">
        <v>31</v>
      </c>
      <c r="D35" s="156" t="s">
        <v>192</v>
      </c>
      <c r="F35" s="153"/>
      <c r="G35" s="153"/>
      <c r="H35" s="153"/>
    </row>
    <row r="36" spans="1:8" s="152" customFormat="1" x14ac:dyDescent="0.25">
      <c r="A36" s="9">
        <v>1</v>
      </c>
      <c r="B36" s="165"/>
      <c r="C36" s="5" t="s">
        <v>31</v>
      </c>
      <c r="D36" s="156" t="s">
        <v>193</v>
      </c>
      <c r="F36" s="153"/>
      <c r="G36" s="153"/>
      <c r="H36" s="153"/>
    </row>
    <row r="37" spans="1:8" s="152" customFormat="1" x14ac:dyDescent="0.25">
      <c r="A37" s="9">
        <v>1</v>
      </c>
      <c r="B37" s="165"/>
      <c r="C37" s="5" t="s">
        <v>31</v>
      </c>
      <c r="D37" s="156" t="s">
        <v>194</v>
      </c>
      <c r="F37" s="153"/>
      <c r="G37" s="153"/>
      <c r="H37" s="153"/>
    </row>
    <row r="38" spans="1:8" s="152" customFormat="1" x14ac:dyDescent="0.25">
      <c r="A38" s="9">
        <v>1</v>
      </c>
      <c r="B38" s="165"/>
      <c r="C38" s="5" t="s">
        <v>31</v>
      </c>
      <c r="D38" s="156" t="s">
        <v>195</v>
      </c>
      <c r="F38" s="153"/>
      <c r="G38" s="153"/>
      <c r="H38" s="153"/>
    </row>
    <row r="39" spans="1:8" s="152" customFormat="1" x14ac:dyDescent="0.25">
      <c r="A39" s="9">
        <v>1</v>
      </c>
      <c r="B39" s="165"/>
      <c r="C39" s="5" t="s">
        <v>31</v>
      </c>
      <c r="D39" s="156" t="s">
        <v>196</v>
      </c>
      <c r="F39" s="153"/>
      <c r="G39" s="153"/>
      <c r="H39" s="153"/>
    </row>
    <row r="40" spans="1:8" s="152" customFormat="1" x14ac:dyDescent="0.25">
      <c r="A40" s="155"/>
      <c r="B40" s="165"/>
      <c r="C40" s="156"/>
      <c r="D40" s="156" t="s">
        <v>197</v>
      </c>
      <c r="F40" s="153"/>
      <c r="G40" s="153"/>
      <c r="H40" s="153"/>
    </row>
    <row r="41" spans="1:8" s="152" customFormat="1" x14ac:dyDescent="0.25">
      <c r="A41" s="155">
        <v>0.5</v>
      </c>
      <c r="B41" s="165"/>
      <c r="C41" s="156" t="s">
        <v>198</v>
      </c>
      <c r="D41" s="156" t="s">
        <v>199</v>
      </c>
      <c r="F41" s="153"/>
      <c r="G41" s="153"/>
      <c r="H41" s="153"/>
    </row>
    <row r="42" spans="1:8" s="152" customFormat="1" ht="15.6" x14ac:dyDescent="0.25">
      <c r="A42" s="155">
        <v>2</v>
      </c>
      <c r="B42" s="165"/>
      <c r="C42" s="156" t="s">
        <v>32</v>
      </c>
      <c r="D42" s="156" t="s">
        <v>200</v>
      </c>
      <c r="F42" s="153"/>
      <c r="G42" s="153"/>
      <c r="H42" s="153"/>
    </row>
    <row r="43" spans="1:8" s="152" customFormat="1" x14ac:dyDescent="0.25">
      <c r="A43" s="155">
        <v>3</v>
      </c>
      <c r="B43" s="165"/>
      <c r="C43" s="156" t="s">
        <v>67</v>
      </c>
      <c r="D43" s="156" t="s">
        <v>201</v>
      </c>
      <c r="F43" s="153"/>
      <c r="G43" s="153"/>
      <c r="H43" s="153"/>
    </row>
    <row r="44" spans="1:8" s="152" customFormat="1" x14ac:dyDescent="0.25">
      <c r="A44" s="155">
        <v>24</v>
      </c>
      <c r="B44" s="165"/>
      <c r="C44" s="156" t="s">
        <v>14</v>
      </c>
      <c r="D44" s="156" t="s">
        <v>202</v>
      </c>
      <c r="F44" s="153"/>
      <c r="G44" s="153"/>
      <c r="H44" s="153"/>
    </row>
    <row r="45" spans="1:8" s="152" customFormat="1" x14ac:dyDescent="0.25">
      <c r="A45" s="155">
        <v>10</v>
      </c>
      <c r="B45" s="165"/>
      <c r="C45" s="156" t="s">
        <v>14</v>
      </c>
      <c r="D45" s="156" t="s">
        <v>203</v>
      </c>
      <c r="F45" s="153"/>
      <c r="G45" s="153"/>
      <c r="H45" s="153"/>
    </row>
    <row r="46" spans="1:8" s="152" customFormat="1" x14ac:dyDescent="0.25">
      <c r="A46" s="9">
        <v>1</v>
      </c>
      <c r="B46" s="165"/>
      <c r="C46" s="5" t="s">
        <v>31</v>
      </c>
      <c r="D46" s="156" t="s">
        <v>204</v>
      </c>
      <c r="F46" s="153"/>
      <c r="G46" s="153"/>
      <c r="H46" s="153"/>
    </row>
    <row r="47" spans="1:8" s="152" customFormat="1" x14ac:dyDescent="0.25">
      <c r="A47" s="9">
        <v>1</v>
      </c>
      <c r="B47" s="165"/>
      <c r="C47" s="5" t="s">
        <v>31</v>
      </c>
      <c r="D47" s="156" t="s">
        <v>205</v>
      </c>
      <c r="F47" s="153"/>
      <c r="G47" s="153"/>
      <c r="H47" s="153"/>
    </row>
    <row r="48" spans="1:8" s="152" customFormat="1" x14ac:dyDescent="0.25">
      <c r="A48" s="9">
        <v>1</v>
      </c>
      <c r="B48" s="165"/>
      <c r="C48" s="5" t="s">
        <v>31</v>
      </c>
      <c r="D48" s="156" t="s">
        <v>206</v>
      </c>
      <c r="F48" s="153"/>
      <c r="G48" s="153"/>
      <c r="H48" s="153"/>
    </row>
    <row r="49" spans="1:8" s="152" customFormat="1" x14ac:dyDescent="0.25">
      <c r="A49" s="145">
        <v>30</v>
      </c>
      <c r="B49" s="134"/>
      <c r="C49" s="141" t="s">
        <v>14</v>
      </c>
      <c r="D49" s="133" t="s">
        <v>417</v>
      </c>
      <c r="F49" s="153"/>
      <c r="G49" s="153"/>
      <c r="H49" s="153"/>
    </row>
    <row r="50" spans="1:8" s="152" customFormat="1" x14ac:dyDescent="0.25">
      <c r="A50" s="145">
        <v>30</v>
      </c>
      <c r="B50" s="134"/>
      <c r="C50" s="141" t="s">
        <v>14</v>
      </c>
      <c r="D50" s="133" t="s">
        <v>418</v>
      </c>
      <c r="F50" s="153"/>
      <c r="G50" s="153"/>
      <c r="H50" s="153"/>
    </row>
    <row r="51" spans="1:8" s="152" customFormat="1" x14ac:dyDescent="0.25">
      <c r="A51" s="145">
        <v>100</v>
      </c>
      <c r="B51" s="134"/>
      <c r="C51" s="141" t="s">
        <v>14</v>
      </c>
      <c r="D51" s="133" t="s">
        <v>419</v>
      </c>
      <c r="F51" s="153"/>
      <c r="G51" s="153"/>
      <c r="H51" s="153"/>
    </row>
    <row r="52" spans="1:8" s="152" customFormat="1" x14ac:dyDescent="0.25">
      <c r="A52" s="145">
        <v>40</v>
      </c>
      <c r="B52" s="134"/>
      <c r="C52" s="141" t="s">
        <v>14</v>
      </c>
      <c r="D52" s="133" t="s">
        <v>420</v>
      </c>
      <c r="F52" s="153"/>
      <c r="G52" s="153"/>
      <c r="H52" s="153"/>
    </row>
    <row r="53" spans="1:8" s="152" customFormat="1" x14ac:dyDescent="0.25">
      <c r="A53" s="9">
        <v>5</v>
      </c>
      <c r="B53" s="165"/>
      <c r="C53" s="5" t="s">
        <v>303</v>
      </c>
      <c r="D53" s="156" t="s">
        <v>304</v>
      </c>
      <c r="F53" s="153"/>
      <c r="G53" s="153"/>
      <c r="H53" s="153"/>
    </row>
    <row r="54" spans="1:8" s="152" customFormat="1" x14ac:dyDescent="0.25">
      <c r="A54" s="9">
        <v>10</v>
      </c>
      <c r="B54" s="165"/>
      <c r="C54" s="156" t="s">
        <v>14</v>
      </c>
      <c r="D54" s="156" t="s">
        <v>397</v>
      </c>
      <c r="F54" s="153"/>
      <c r="G54" s="153"/>
      <c r="H54" s="153"/>
    </row>
    <row r="55" spans="1:8" s="152" customFormat="1" x14ac:dyDescent="0.25">
      <c r="A55" s="155">
        <v>0.5</v>
      </c>
      <c r="B55" s="165"/>
      <c r="C55" s="156" t="s">
        <v>207</v>
      </c>
      <c r="D55" s="156" t="s">
        <v>208</v>
      </c>
      <c r="F55" s="153"/>
      <c r="G55" s="153"/>
      <c r="H55" s="153"/>
    </row>
    <row r="56" spans="1:8" s="152" customFormat="1" x14ac:dyDescent="0.25">
      <c r="A56" s="155">
        <v>1</v>
      </c>
      <c r="B56" s="165"/>
      <c r="C56" s="156" t="s">
        <v>207</v>
      </c>
      <c r="D56" s="156" t="s">
        <v>209</v>
      </c>
      <c r="F56" s="153"/>
      <c r="G56" s="153"/>
      <c r="H56" s="153"/>
    </row>
    <row r="57" spans="1:8" s="152" customFormat="1" ht="15" customHeight="1" x14ac:dyDescent="0.25">
      <c r="A57" s="155">
        <v>1</v>
      </c>
      <c r="B57" s="165"/>
      <c r="C57" s="156" t="s">
        <v>207</v>
      </c>
      <c r="D57" s="156" t="s">
        <v>210</v>
      </c>
      <c r="F57" s="153"/>
      <c r="G57" s="153"/>
      <c r="H57" s="153"/>
    </row>
    <row r="58" spans="1:8" s="152" customFormat="1" x14ac:dyDescent="0.25">
      <c r="A58" s="155">
        <v>0.5</v>
      </c>
      <c r="B58" s="165"/>
      <c r="C58" s="156" t="s">
        <v>207</v>
      </c>
      <c r="D58" s="156" t="s">
        <v>211</v>
      </c>
      <c r="F58" s="153"/>
      <c r="G58" s="153"/>
      <c r="H58" s="153"/>
    </row>
    <row r="59" spans="1:8" s="152" customFormat="1" x14ac:dyDescent="0.25">
      <c r="A59" s="155">
        <v>1</v>
      </c>
      <c r="B59" s="165"/>
      <c r="C59" s="156" t="s">
        <v>14</v>
      </c>
      <c r="D59" s="156" t="s">
        <v>592</v>
      </c>
      <c r="F59" s="153"/>
      <c r="G59" s="153"/>
      <c r="H59" s="153"/>
    </row>
    <row r="60" spans="1:8" s="152" customFormat="1" x14ac:dyDescent="0.25">
      <c r="A60" s="155">
        <v>2</v>
      </c>
      <c r="B60" s="165"/>
      <c r="C60" s="156" t="s">
        <v>71</v>
      </c>
      <c r="D60" s="156" t="s">
        <v>172</v>
      </c>
      <c r="F60" s="153"/>
      <c r="G60" s="153"/>
      <c r="H60" s="153"/>
    </row>
    <row r="61" spans="1:8" x14ac:dyDescent="0.25">
      <c r="A61" s="155">
        <v>1</v>
      </c>
      <c r="B61" s="165"/>
      <c r="C61" s="156" t="s">
        <v>46</v>
      </c>
      <c r="D61" s="156" t="s">
        <v>212</v>
      </c>
    </row>
    <row r="62" spans="1:8" x14ac:dyDescent="0.25">
      <c r="A62" s="155">
        <v>1</v>
      </c>
      <c r="B62" s="165"/>
      <c r="C62" s="156" t="s">
        <v>213</v>
      </c>
      <c r="D62" s="156" t="s">
        <v>214</v>
      </c>
    </row>
    <row r="63" spans="1:8" x14ac:dyDescent="0.25">
      <c r="A63" s="155">
        <v>1</v>
      </c>
      <c r="B63" s="165"/>
      <c r="C63" s="156" t="s">
        <v>215</v>
      </c>
      <c r="D63" s="156" t="s">
        <v>216</v>
      </c>
    </row>
    <row r="64" spans="1:8" x14ac:dyDescent="0.25">
      <c r="A64" s="155">
        <v>1</v>
      </c>
      <c r="B64" s="165"/>
      <c r="C64" s="156" t="s">
        <v>215</v>
      </c>
      <c r="D64" s="156" t="s">
        <v>217</v>
      </c>
    </row>
    <row r="65" spans="1:4" x14ac:dyDescent="0.25">
      <c r="A65" s="155">
        <v>1</v>
      </c>
      <c r="B65" s="165"/>
      <c r="C65" s="156" t="s">
        <v>215</v>
      </c>
      <c r="D65" s="156" t="s">
        <v>218</v>
      </c>
    </row>
    <row r="66" spans="1:4" x14ac:dyDescent="0.25">
      <c r="A66" s="155">
        <v>1</v>
      </c>
      <c r="B66" s="165"/>
      <c r="C66" s="156" t="s">
        <v>215</v>
      </c>
      <c r="D66" s="156" t="s">
        <v>219</v>
      </c>
    </row>
    <row r="67" spans="1:4" x14ac:dyDescent="0.25">
      <c r="A67" s="155">
        <v>1</v>
      </c>
      <c r="B67" s="165"/>
      <c r="C67" s="156" t="s">
        <v>14</v>
      </c>
      <c r="D67" s="156" t="s">
        <v>220</v>
      </c>
    </row>
    <row r="68" spans="1:4" x14ac:dyDescent="0.25">
      <c r="A68" s="155">
        <v>4</v>
      </c>
      <c r="B68" s="165"/>
      <c r="C68" s="156" t="s">
        <v>221</v>
      </c>
      <c r="D68" s="156" t="s">
        <v>222</v>
      </c>
    </row>
    <row r="69" spans="1:4" x14ac:dyDescent="0.25">
      <c r="A69" s="155" t="s">
        <v>590</v>
      </c>
      <c r="B69" s="165"/>
      <c r="C69" s="156" t="s">
        <v>14</v>
      </c>
      <c r="D69" s="156" t="s">
        <v>591</v>
      </c>
    </row>
    <row r="70" spans="1:4" x14ac:dyDescent="0.25">
      <c r="A70" s="155">
        <v>4</v>
      </c>
      <c r="B70" s="165"/>
      <c r="C70" s="156" t="s">
        <v>223</v>
      </c>
      <c r="D70" s="156" t="s">
        <v>224</v>
      </c>
    </row>
    <row r="71" spans="1:4" x14ac:dyDescent="0.25">
      <c r="A71" s="155">
        <v>1</v>
      </c>
      <c r="B71" s="165"/>
      <c r="C71" s="156" t="s">
        <v>31</v>
      </c>
      <c r="D71" s="156" t="s">
        <v>225</v>
      </c>
    </row>
    <row r="72" spans="1:4" x14ac:dyDescent="0.25">
      <c r="A72" s="155">
        <v>40</v>
      </c>
      <c r="B72" s="165"/>
      <c r="C72" s="14" t="s">
        <v>14</v>
      </c>
      <c r="D72" s="14" t="s">
        <v>151</v>
      </c>
    </row>
    <row r="73" spans="1:4" x14ac:dyDescent="0.25">
      <c r="A73" s="155"/>
      <c r="B73" s="165"/>
      <c r="C73" s="156"/>
      <c r="D73" s="156" t="s">
        <v>226</v>
      </c>
    </row>
    <row r="74" spans="1:4" x14ac:dyDescent="0.25">
      <c r="A74" s="155">
        <v>1</v>
      </c>
      <c r="B74" s="165"/>
      <c r="C74" s="156" t="s">
        <v>31</v>
      </c>
      <c r="D74" s="156" t="s">
        <v>227</v>
      </c>
    </row>
    <row r="75" spans="1:4" x14ac:dyDescent="0.25">
      <c r="A75" s="155">
        <v>1</v>
      </c>
      <c r="B75" s="165"/>
      <c r="C75" s="156" t="s">
        <v>46</v>
      </c>
      <c r="D75" s="156" t="s">
        <v>228</v>
      </c>
    </row>
    <row r="76" spans="1:4" x14ac:dyDescent="0.25">
      <c r="A76" s="155">
        <v>2</v>
      </c>
      <c r="B76" s="165"/>
      <c r="C76" s="156" t="s">
        <v>14</v>
      </c>
      <c r="D76" s="156" t="s">
        <v>229</v>
      </c>
    </row>
    <row r="77" spans="1:4" x14ac:dyDescent="0.25">
      <c r="A77" s="155">
        <v>10</v>
      </c>
      <c r="B77" s="165"/>
      <c r="C77" s="156" t="s">
        <v>30</v>
      </c>
      <c r="D77" s="156" t="s">
        <v>35</v>
      </c>
    </row>
    <row r="78" spans="1:4" x14ac:dyDescent="0.25">
      <c r="A78" s="155">
        <v>5</v>
      </c>
      <c r="B78" s="165"/>
      <c r="C78" s="156" t="s">
        <v>45</v>
      </c>
      <c r="D78" s="154" t="s">
        <v>594</v>
      </c>
    </row>
    <row r="79" spans="1:4" x14ac:dyDescent="0.25">
      <c r="A79" s="155">
        <v>2</v>
      </c>
      <c r="B79" s="165"/>
      <c r="C79" s="156" t="s">
        <v>31</v>
      </c>
      <c r="D79" s="156" t="s">
        <v>152</v>
      </c>
    </row>
    <row r="80" spans="1:4" x14ac:dyDescent="0.25">
      <c r="A80" s="155">
        <v>2</v>
      </c>
      <c r="B80" s="165"/>
      <c r="C80" s="156" t="s">
        <v>31</v>
      </c>
      <c r="D80" s="156" t="s">
        <v>230</v>
      </c>
    </row>
    <row r="81" spans="1:4" x14ac:dyDescent="0.25">
      <c r="A81" s="135">
        <v>1</v>
      </c>
      <c r="B81" s="134"/>
      <c r="C81" s="133" t="s">
        <v>31</v>
      </c>
      <c r="D81" s="133" t="s">
        <v>421</v>
      </c>
    </row>
    <row r="82" spans="1:4" x14ac:dyDescent="0.25">
      <c r="A82" s="135">
        <v>1</v>
      </c>
      <c r="B82" s="134"/>
      <c r="C82" s="133" t="s">
        <v>31</v>
      </c>
      <c r="D82" s="133" t="s">
        <v>422</v>
      </c>
    </row>
    <row r="83" spans="1:4" x14ac:dyDescent="0.25">
      <c r="A83" s="135">
        <v>1</v>
      </c>
      <c r="B83" s="134"/>
      <c r="C83" s="133" t="s">
        <v>31</v>
      </c>
      <c r="D83" s="133" t="s">
        <v>423</v>
      </c>
    </row>
    <row r="84" spans="1:4" x14ac:dyDescent="0.25">
      <c r="A84" s="155"/>
      <c r="B84" s="165"/>
      <c r="C84" s="156"/>
      <c r="D84" s="156" t="s">
        <v>231</v>
      </c>
    </row>
    <row r="85" spans="1:4" x14ac:dyDescent="0.25">
      <c r="A85" s="155">
        <v>20</v>
      </c>
      <c r="B85" s="165"/>
      <c r="C85" s="156" t="s">
        <v>14</v>
      </c>
      <c r="D85" s="156" t="s">
        <v>396</v>
      </c>
    </row>
    <row r="86" spans="1:4" x14ac:dyDescent="0.25">
      <c r="A86" s="155">
        <v>1</v>
      </c>
      <c r="B86" s="165"/>
      <c r="C86" s="156" t="s">
        <v>31</v>
      </c>
      <c r="D86" s="156" t="s">
        <v>232</v>
      </c>
    </row>
    <row r="87" spans="1:4" x14ac:dyDescent="0.25">
      <c r="A87" s="155">
        <v>3</v>
      </c>
      <c r="B87" s="165"/>
      <c r="C87" s="156" t="s">
        <v>221</v>
      </c>
      <c r="D87" s="156" t="s">
        <v>233</v>
      </c>
    </row>
    <row r="88" spans="1:4" x14ac:dyDescent="0.25">
      <c r="A88" s="155">
        <v>2</v>
      </c>
      <c r="B88" s="165"/>
      <c r="C88" s="156" t="s">
        <v>31</v>
      </c>
      <c r="D88" s="156" t="s">
        <v>234</v>
      </c>
    </row>
    <row r="89" spans="1:4" x14ac:dyDescent="0.25">
      <c r="A89" s="9">
        <v>1</v>
      </c>
      <c r="B89" s="165"/>
      <c r="C89" s="5" t="s">
        <v>31</v>
      </c>
      <c r="D89" s="156" t="s">
        <v>235</v>
      </c>
    </row>
    <row r="90" spans="1:4" x14ac:dyDescent="0.25">
      <c r="A90" s="155">
        <v>1</v>
      </c>
      <c r="B90" s="165"/>
      <c r="C90" s="156" t="s">
        <v>213</v>
      </c>
      <c r="D90" s="156" t="s">
        <v>236</v>
      </c>
    </row>
    <row r="91" spans="1:4" x14ac:dyDescent="0.25">
      <c r="A91" s="155">
        <v>11</v>
      </c>
      <c r="B91" s="165"/>
      <c r="C91" s="156" t="s">
        <v>237</v>
      </c>
      <c r="D91" s="5" t="s">
        <v>238</v>
      </c>
    </row>
    <row r="92" spans="1:4" x14ac:dyDescent="0.25">
      <c r="A92" s="155">
        <v>1</v>
      </c>
      <c r="B92" s="165"/>
      <c r="C92" s="156" t="s">
        <v>239</v>
      </c>
      <c r="D92" s="5" t="s">
        <v>240</v>
      </c>
    </row>
    <row r="93" spans="1:4" x14ac:dyDescent="0.25">
      <c r="A93" s="155">
        <v>2</v>
      </c>
      <c r="B93" s="165"/>
      <c r="C93" s="156" t="s">
        <v>45</v>
      </c>
      <c r="D93" s="156" t="s">
        <v>241</v>
      </c>
    </row>
    <row r="94" spans="1:4" x14ac:dyDescent="0.25">
      <c r="A94" s="155">
        <v>10</v>
      </c>
      <c r="B94" s="165"/>
      <c r="C94" s="156" t="s">
        <v>80</v>
      </c>
      <c r="D94" s="156" t="s">
        <v>242</v>
      </c>
    </row>
    <row r="95" spans="1:4" x14ac:dyDescent="0.25">
      <c r="A95" s="155">
        <v>10</v>
      </c>
      <c r="B95" s="165"/>
      <c r="C95" s="156" t="s">
        <v>80</v>
      </c>
      <c r="D95" s="156" t="s">
        <v>243</v>
      </c>
    </row>
    <row r="96" spans="1:4" x14ac:dyDescent="0.25">
      <c r="A96" s="155">
        <v>2</v>
      </c>
      <c r="B96" s="165"/>
      <c r="C96" s="156" t="s">
        <v>244</v>
      </c>
      <c r="D96" s="156" t="s">
        <v>245</v>
      </c>
    </row>
    <row r="97" spans="1:4" x14ac:dyDescent="0.25">
      <c r="A97" s="155">
        <v>2</v>
      </c>
      <c r="B97" s="165"/>
      <c r="C97" s="156" t="s">
        <v>244</v>
      </c>
      <c r="D97" s="156" t="s">
        <v>246</v>
      </c>
    </row>
    <row r="98" spans="1:4" x14ac:dyDescent="0.25">
      <c r="A98" s="155">
        <v>3</v>
      </c>
      <c r="B98" s="165"/>
      <c r="C98" s="156" t="s">
        <v>244</v>
      </c>
      <c r="D98" s="156" t="s">
        <v>247</v>
      </c>
    </row>
    <row r="99" spans="1:4" x14ac:dyDescent="0.25">
      <c r="A99" s="155">
        <v>2</v>
      </c>
      <c r="B99" s="165"/>
      <c r="C99" s="156" t="s">
        <v>244</v>
      </c>
      <c r="D99" s="156" t="s">
        <v>248</v>
      </c>
    </row>
    <row r="100" spans="1:4" x14ac:dyDescent="0.25">
      <c r="A100" s="155">
        <v>20</v>
      </c>
      <c r="B100" s="165"/>
      <c r="C100" s="14" t="s">
        <v>14</v>
      </c>
      <c r="D100" s="14" t="s">
        <v>146</v>
      </c>
    </row>
    <row r="101" spans="1:4" x14ac:dyDescent="0.25">
      <c r="A101" s="155">
        <v>20</v>
      </c>
      <c r="B101" s="165"/>
      <c r="C101" s="14" t="s">
        <v>14</v>
      </c>
      <c r="D101" s="106" t="s">
        <v>147</v>
      </c>
    </row>
    <row r="102" spans="1:4" x14ac:dyDescent="0.25">
      <c r="A102" s="135">
        <v>3</v>
      </c>
      <c r="B102" s="134"/>
      <c r="C102" s="148" t="s">
        <v>32</v>
      </c>
      <c r="D102" s="138" t="s">
        <v>424</v>
      </c>
    </row>
    <row r="103" spans="1:4" x14ac:dyDescent="0.25">
      <c r="A103" s="135" t="s">
        <v>588</v>
      </c>
      <c r="B103" s="134"/>
      <c r="C103" s="148" t="s">
        <v>292</v>
      </c>
      <c r="D103" s="138" t="s">
        <v>425</v>
      </c>
    </row>
    <row r="104" spans="1:4" x14ac:dyDescent="0.25">
      <c r="A104" s="135">
        <v>0.5</v>
      </c>
      <c r="B104" s="134"/>
      <c r="C104" s="133" t="s">
        <v>215</v>
      </c>
      <c r="D104" s="133" t="s">
        <v>249</v>
      </c>
    </row>
    <row r="105" spans="1:4" x14ac:dyDescent="0.25">
      <c r="A105" s="135">
        <v>2</v>
      </c>
      <c r="B105" s="134"/>
      <c r="C105" s="133" t="s">
        <v>303</v>
      </c>
      <c r="D105" s="133" t="s">
        <v>426</v>
      </c>
    </row>
    <row r="106" spans="1:4" x14ac:dyDescent="0.25">
      <c r="A106" s="155">
        <v>3</v>
      </c>
      <c r="B106" s="165"/>
      <c r="C106" s="156" t="s">
        <v>31</v>
      </c>
      <c r="D106" s="156" t="s">
        <v>123</v>
      </c>
    </row>
    <row r="107" spans="1:4" x14ac:dyDescent="0.25">
      <c r="A107" s="73">
        <v>2</v>
      </c>
      <c r="B107" s="165"/>
      <c r="C107" s="72" t="s">
        <v>31</v>
      </c>
      <c r="D107" s="72" t="s">
        <v>589</v>
      </c>
    </row>
    <row r="108" spans="1:4" x14ac:dyDescent="0.25">
      <c r="A108" s="154" t="s">
        <v>427</v>
      </c>
    </row>
  </sheetData>
  <sheetProtection algorithmName="SHA-512" hashValue="BM44hYwNG2o8r+/HtAxg2LHmb+5uD3s2kjCzQ0q/mjQHfen4Gewg5DziSQNHKcyAu2bU2W1+IF8CYthlmSkJoA==" saltValue="6AKBAJJcAtAvBZrg99UORA==" spinCount="100000" sheet="1"/>
  <mergeCells count="3">
    <mergeCell ref="A1:E1"/>
    <mergeCell ref="A2:E3"/>
    <mergeCell ref="A24:E25"/>
  </mergeCells>
  <pageMargins left="0.7" right="0.7" top="0.75" bottom="0.75" header="0.3" footer="0.3"/>
  <pageSetup scale="86" fitToHeight="0" orientation="portrait" r:id="rId1"/>
  <headerFooter>
    <oddFooter>&amp;CCurriculum for Agricultural Science Education © 2019 ASA – Local Supplies – 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showGridLines="0" view="pageLayout" zoomScaleNormal="100" workbookViewId="0">
      <selection activeCell="A2" sqref="A2:J2"/>
    </sheetView>
  </sheetViews>
  <sheetFormatPr defaultRowHeight="14.4" x14ac:dyDescent="0.3"/>
  <cols>
    <col min="1" max="1" width="7.6640625" customWidth="1"/>
    <col min="10" max="10" width="10.6640625" customWidth="1"/>
  </cols>
  <sheetData>
    <row r="1" spans="1:10" ht="65.25" customHeight="1" x14ac:dyDescent="0.3">
      <c r="A1" s="231"/>
      <c r="B1" s="231"/>
      <c r="C1" s="231"/>
      <c r="D1" s="231"/>
      <c r="E1" s="231"/>
      <c r="F1" s="231"/>
      <c r="G1" s="231"/>
      <c r="H1" s="231"/>
      <c r="I1" s="231"/>
      <c r="J1" s="231"/>
    </row>
    <row r="2" spans="1:10" ht="20.399999999999999" x14ac:dyDescent="0.35">
      <c r="A2" s="232" t="s">
        <v>110</v>
      </c>
      <c r="B2" s="232"/>
      <c r="C2" s="232"/>
      <c r="D2" s="232"/>
      <c r="E2" s="232"/>
      <c r="F2" s="232"/>
      <c r="G2" s="232"/>
      <c r="H2" s="232"/>
      <c r="I2" s="232"/>
      <c r="J2" s="232"/>
    </row>
    <row r="3" spans="1:10" x14ac:dyDescent="0.3">
      <c r="A3" s="109"/>
      <c r="B3" s="109"/>
      <c r="C3" s="109"/>
      <c r="D3" s="109"/>
      <c r="E3" s="109"/>
      <c r="F3" s="109"/>
      <c r="G3" s="109"/>
      <c r="H3" s="109"/>
      <c r="I3" s="109"/>
      <c r="J3" s="109"/>
    </row>
    <row r="4" spans="1:10" ht="44.4" customHeight="1" x14ac:dyDescent="0.3">
      <c r="A4" s="230" t="s">
        <v>340</v>
      </c>
      <c r="B4" s="230"/>
      <c r="C4" s="230"/>
      <c r="D4" s="230"/>
      <c r="E4" s="230"/>
      <c r="F4" s="230"/>
      <c r="G4" s="230"/>
      <c r="H4" s="230"/>
      <c r="I4" s="230"/>
      <c r="J4" s="230"/>
    </row>
    <row r="5" spans="1:10" ht="69.599999999999994" customHeight="1" x14ac:dyDescent="0.3">
      <c r="A5" s="230" t="s">
        <v>572</v>
      </c>
      <c r="B5" s="230"/>
      <c r="C5" s="230"/>
      <c r="D5" s="230"/>
      <c r="E5" s="230"/>
      <c r="F5" s="230"/>
      <c r="G5" s="230"/>
      <c r="H5" s="230"/>
      <c r="I5" s="230"/>
      <c r="J5" s="230"/>
    </row>
    <row r="6" spans="1:10" s="62" customFormat="1" ht="49.5" customHeight="1" x14ac:dyDescent="0.3">
      <c r="A6" s="230" t="s">
        <v>434</v>
      </c>
      <c r="B6" s="230"/>
      <c r="C6" s="230"/>
      <c r="D6" s="230"/>
      <c r="E6" s="230"/>
      <c r="F6" s="230"/>
      <c r="G6" s="230"/>
      <c r="H6" s="230"/>
      <c r="I6" s="230"/>
      <c r="J6" s="230"/>
    </row>
    <row r="7" spans="1:10" ht="95.25" customHeight="1" x14ac:dyDescent="0.3">
      <c r="A7" s="230" t="s">
        <v>391</v>
      </c>
      <c r="B7" s="230"/>
      <c r="C7" s="230"/>
      <c r="D7" s="230"/>
      <c r="E7" s="230"/>
      <c r="F7" s="230"/>
      <c r="G7" s="230"/>
      <c r="H7" s="230"/>
      <c r="I7" s="230"/>
      <c r="J7" s="230"/>
    </row>
    <row r="8" spans="1:10" ht="92.25" customHeight="1" x14ac:dyDescent="0.3">
      <c r="A8" s="230" t="s">
        <v>432</v>
      </c>
      <c r="B8" s="230"/>
      <c r="C8" s="230"/>
      <c r="D8" s="230"/>
      <c r="E8" s="230"/>
      <c r="F8" s="230"/>
      <c r="G8" s="230"/>
      <c r="H8" s="230"/>
      <c r="I8" s="230"/>
      <c r="J8" s="230"/>
    </row>
    <row r="9" spans="1:10" ht="135" customHeight="1" x14ac:dyDescent="0.3">
      <c r="A9" s="194"/>
      <c r="B9" s="194"/>
      <c r="C9" s="194"/>
      <c r="D9" s="194"/>
      <c r="E9" s="194"/>
      <c r="F9" s="194"/>
      <c r="G9" s="194"/>
      <c r="H9" s="194"/>
      <c r="I9" s="194"/>
      <c r="J9" s="194"/>
    </row>
    <row r="10" spans="1:10" ht="15.6" customHeight="1" x14ac:dyDescent="0.3">
      <c r="A10" s="234" t="s">
        <v>341</v>
      </c>
      <c r="B10" s="234"/>
      <c r="C10" s="234"/>
      <c r="D10" s="234"/>
      <c r="E10" s="234"/>
      <c r="F10" s="234"/>
      <c r="G10" s="234"/>
      <c r="H10" s="234"/>
      <c r="I10" s="234"/>
      <c r="J10" s="234"/>
    </row>
    <row r="11" spans="1:10" ht="22.8" customHeight="1" x14ac:dyDescent="0.3">
      <c r="A11" s="230" t="s">
        <v>342</v>
      </c>
      <c r="B11" s="230"/>
      <c r="C11" s="230"/>
      <c r="D11" s="230"/>
      <c r="E11" s="230"/>
      <c r="F11" s="230"/>
      <c r="G11" s="230"/>
      <c r="H11" s="230"/>
      <c r="I11" s="230"/>
      <c r="J11" s="230"/>
    </row>
    <row r="12" spans="1:10" ht="31.5" customHeight="1" x14ac:dyDescent="0.3">
      <c r="A12" s="230" t="s">
        <v>343</v>
      </c>
      <c r="B12" s="230"/>
      <c r="C12" s="230"/>
      <c r="D12" s="230"/>
      <c r="E12" s="230"/>
      <c r="F12" s="230"/>
      <c r="G12" s="230"/>
      <c r="H12" s="230"/>
      <c r="I12" s="230"/>
      <c r="J12" s="230"/>
    </row>
    <row r="13" spans="1:10" ht="30.9" customHeight="1" x14ac:dyDescent="0.3">
      <c r="A13" s="230" t="s">
        <v>571</v>
      </c>
      <c r="B13" s="230"/>
      <c r="C13" s="230"/>
      <c r="D13" s="230"/>
      <c r="E13" s="230"/>
      <c r="F13" s="230"/>
      <c r="G13" s="230"/>
      <c r="H13" s="230"/>
      <c r="I13" s="230"/>
      <c r="J13" s="230"/>
    </row>
    <row r="14" spans="1:10" ht="31.5" customHeight="1" x14ac:dyDescent="0.3">
      <c r="A14" s="230" t="s">
        <v>344</v>
      </c>
      <c r="B14" s="230"/>
      <c r="C14" s="230"/>
      <c r="D14" s="230"/>
      <c r="E14" s="230"/>
      <c r="F14" s="230"/>
      <c r="G14" s="230"/>
      <c r="H14" s="230"/>
      <c r="I14" s="230"/>
      <c r="J14" s="230"/>
    </row>
    <row r="15" spans="1:10" ht="47.1" customHeight="1" x14ac:dyDescent="0.3">
      <c r="A15" s="230" t="s">
        <v>345</v>
      </c>
      <c r="B15" s="230"/>
      <c r="C15" s="230"/>
      <c r="D15" s="230"/>
      <c r="E15" s="230"/>
      <c r="F15" s="230"/>
      <c r="G15" s="230"/>
      <c r="H15" s="230"/>
      <c r="I15" s="230"/>
      <c r="J15" s="230"/>
    </row>
    <row r="16" spans="1:10" ht="15.6" x14ac:dyDescent="0.3">
      <c r="A16" s="233" t="s">
        <v>392</v>
      </c>
      <c r="B16" s="233"/>
      <c r="C16" s="233"/>
      <c r="D16" s="233"/>
      <c r="E16" s="233"/>
      <c r="F16" s="233"/>
      <c r="G16" s="233"/>
      <c r="H16" s="233"/>
      <c r="I16" s="233"/>
      <c r="J16" s="233"/>
    </row>
    <row r="17" ht="47.25" customHeight="1" x14ac:dyDescent="0.3"/>
  </sheetData>
  <sheetProtection algorithmName="SHA-512" hashValue="yNqNSYngg8iFOrWXEYnVm6b+cm1POUFm6i4JAiacc7pJBqAZjKIxCurMxXRN9vW+jSIUS5DWWJbl7UXtddCQXQ==" saltValue="Ox+PK/MLX8eOl9NyoB+i1Q==" spinCount="100000" sheet="1"/>
  <mergeCells count="14">
    <mergeCell ref="A13:J13"/>
    <mergeCell ref="A15:J15"/>
    <mergeCell ref="A14:J14"/>
    <mergeCell ref="A16:J16"/>
    <mergeCell ref="A10:J10"/>
    <mergeCell ref="A12:J12"/>
    <mergeCell ref="A11:J11"/>
    <mergeCell ref="A8:J8"/>
    <mergeCell ref="A5:J5"/>
    <mergeCell ref="A1:J1"/>
    <mergeCell ref="A2:J2"/>
    <mergeCell ref="A4:J4"/>
    <mergeCell ref="A6:J6"/>
    <mergeCell ref="A7:J7"/>
  </mergeCells>
  <hyperlinks>
    <hyperlink ref="A16:J16" r:id="rId1" display="For more information or to order accounts, visit the CASE Website."/>
  </hyperlinks>
  <pageMargins left="0.7" right="0.7" top="0.75" bottom="0.75" header="0.3" footer="0.3"/>
  <pageSetup scale="86" orientation="portrait" r:id="rId2"/>
  <headerFooter>
    <oddFooter>&amp;CCurriculum for Agricultural Science Education © 2019 ASA – CASE Online – 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
  <sheetViews>
    <sheetView showGridLines="0" view="pageLayout" zoomScaleNormal="100" workbookViewId="0">
      <selection activeCell="A2" sqref="A2:H2"/>
    </sheetView>
  </sheetViews>
  <sheetFormatPr defaultColWidth="8.6640625" defaultRowHeight="13.8" x14ac:dyDescent="0.25"/>
  <cols>
    <col min="1" max="1" width="16.44140625" style="209" customWidth="1"/>
    <col min="2" max="2" width="10.5546875" style="28" customWidth="1"/>
    <col min="3" max="3" width="8.44140625" style="28" customWidth="1"/>
    <col min="4" max="4" width="13.6640625" style="28" customWidth="1"/>
    <col min="5" max="5" width="25.6640625" style="28" customWidth="1"/>
    <col min="6" max="6" width="13.88671875" style="28" customWidth="1"/>
    <col min="7" max="7" width="9.88671875" style="28" bestFit="1" customWidth="1"/>
    <col min="8" max="8" width="14.33203125" style="28" customWidth="1"/>
    <col min="9" max="249" width="9.109375" style="28" customWidth="1"/>
    <col min="250" max="250" width="8.33203125" style="28" customWidth="1"/>
    <col min="251" max="16384" width="8.6640625" style="28"/>
  </cols>
  <sheetData>
    <row r="1" spans="1:8" ht="48" customHeight="1" x14ac:dyDescent="0.3">
      <c r="A1" s="255"/>
      <c r="B1" s="256"/>
      <c r="C1" s="256"/>
      <c r="D1" s="256"/>
      <c r="E1" s="256"/>
      <c r="F1" s="256"/>
      <c r="G1" s="256"/>
      <c r="H1" s="256"/>
    </row>
    <row r="2" spans="1:8" ht="57" customHeight="1" x14ac:dyDescent="0.3">
      <c r="A2" s="257" t="s">
        <v>334</v>
      </c>
      <c r="B2" s="258"/>
      <c r="C2" s="258"/>
      <c r="D2" s="258"/>
      <c r="E2" s="258"/>
      <c r="F2" s="258"/>
      <c r="G2" s="258"/>
      <c r="H2" s="258"/>
    </row>
    <row r="3" spans="1:8" ht="15.6" x14ac:dyDescent="0.3">
      <c r="A3" s="199"/>
      <c r="B3" s="200"/>
      <c r="C3" s="200"/>
      <c r="D3" s="200"/>
      <c r="E3" s="200"/>
      <c r="F3" s="200"/>
      <c r="G3" s="200"/>
      <c r="H3" s="200"/>
    </row>
    <row r="4" spans="1:8" ht="15" x14ac:dyDescent="0.25">
      <c r="A4" s="274" t="s">
        <v>81</v>
      </c>
      <c r="B4" s="275"/>
      <c r="C4" s="263"/>
      <c r="D4" s="264"/>
      <c r="E4" s="264"/>
      <c r="F4" s="264"/>
    </row>
    <row r="5" spans="1:8" ht="15" x14ac:dyDescent="0.25">
      <c r="A5" s="274" t="s">
        <v>82</v>
      </c>
      <c r="B5" s="275"/>
      <c r="C5" s="263"/>
      <c r="D5" s="264"/>
      <c r="E5" s="264"/>
      <c r="F5" s="264"/>
    </row>
    <row r="6" spans="1:8" ht="15" x14ac:dyDescent="0.25">
      <c r="A6" s="274" t="s">
        <v>90</v>
      </c>
      <c r="B6" s="275"/>
      <c r="C6" s="276"/>
      <c r="D6" s="277"/>
      <c r="E6" s="277"/>
      <c r="F6" s="277"/>
    </row>
    <row r="7" spans="1:8" ht="15" x14ac:dyDescent="0.25">
      <c r="A7" s="274" t="s">
        <v>89</v>
      </c>
      <c r="B7" s="275"/>
      <c r="C7" s="263"/>
      <c r="D7" s="264"/>
      <c r="E7" s="264"/>
      <c r="F7" s="264"/>
    </row>
    <row r="8" spans="1:8" ht="15" x14ac:dyDescent="0.25">
      <c r="A8" s="274" t="s">
        <v>393</v>
      </c>
      <c r="B8" s="275"/>
      <c r="C8" s="263"/>
      <c r="D8" s="264"/>
      <c r="E8" s="264"/>
      <c r="F8" s="264"/>
    </row>
    <row r="9" spans="1:8" ht="15" customHeight="1" x14ac:dyDescent="0.25">
      <c r="A9" s="265" t="s">
        <v>83</v>
      </c>
      <c r="B9" s="266"/>
      <c r="C9" s="266"/>
      <c r="D9" s="267"/>
      <c r="E9" s="265" t="s">
        <v>84</v>
      </c>
      <c r="F9" s="268"/>
    </row>
    <row r="10" spans="1:8" ht="15" x14ac:dyDescent="0.25">
      <c r="A10" s="240"/>
      <c r="B10" s="241"/>
      <c r="C10" s="241"/>
      <c r="D10" s="236"/>
      <c r="E10" s="235"/>
      <c r="F10" s="236"/>
    </row>
    <row r="11" spans="1:8" ht="15" customHeight="1" x14ac:dyDescent="0.25">
      <c r="A11" s="242" t="s">
        <v>91</v>
      </c>
      <c r="B11" s="243"/>
      <c r="C11" s="243"/>
      <c r="D11" s="244"/>
      <c r="E11" s="242" t="s">
        <v>85</v>
      </c>
      <c r="F11" s="259"/>
    </row>
    <row r="12" spans="1:8" ht="15" customHeight="1" x14ac:dyDescent="0.25">
      <c r="A12" s="240"/>
      <c r="B12" s="241"/>
      <c r="C12" s="241"/>
      <c r="D12" s="236"/>
      <c r="E12" s="235"/>
      <c r="F12" s="236"/>
    </row>
    <row r="13" spans="1:8" x14ac:dyDescent="0.25">
      <c r="A13" s="242" t="s">
        <v>85</v>
      </c>
      <c r="B13" s="243"/>
      <c r="C13" s="243"/>
      <c r="D13" s="244"/>
      <c r="E13" s="242" t="s">
        <v>85</v>
      </c>
      <c r="F13" s="259"/>
    </row>
    <row r="14" spans="1:8" ht="15" x14ac:dyDescent="0.25">
      <c r="A14" s="240"/>
      <c r="B14" s="241"/>
      <c r="C14" s="241"/>
      <c r="D14" s="236"/>
      <c r="E14" s="235"/>
      <c r="F14" s="236"/>
    </row>
    <row r="15" spans="1:8" x14ac:dyDescent="0.25">
      <c r="A15" s="242" t="s">
        <v>86</v>
      </c>
      <c r="B15" s="243"/>
      <c r="C15" s="243"/>
      <c r="D15" s="244"/>
      <c r="E15" s="242" t="s">
        <v>86</v>
      </c>
      <c r="F15" s="259"/>
    </row>
    <row r="16" spans="1:8" ht="15" x14ac:dyDescent="0.25">
      <c r="A16" s="263"/>
      <c r="B16" s="269"/>
      <c r="C16" s="272"/>
      <c r="D16" s="273"/>
      <c r="E16" s="204"/>
      <c r="F16" s="196"/>
    </row>
    <row r="17" spans="1:8" x14ac:dyDescent="0.25">
      <c r="A17" s="270" t="s">
        <v>87</v>
      </c>
      <c r="B17" s="271"/>
      <c r="C17" s="242" t="s">
        <v>88</v>
      </c>
      <c r="D17" s="244"/>
      <c r="E17" s="205" t="s">
        <v>87</v>
      </c>
      <c r="F17" s="205" t="s">
        <v>88</v>
      </c>
    </row>
    <row r="18" spans="1:8" x14ac:dyDescent="0.25">
      <c r="A18" s="249"/>
      <c r="B18" s="249"/>
      <c r="C18" s="249"/>
      <c r="D18" s="249"/>
      <c r="E18" s="249"/>
      <c r="F18" s="249"/>
      <c r="G18" s="249"/>
      <c r="H18" s="249"/>
    </row>
    <row r="19" spans="1:8" s="152" customFormat="1" ht="38.25" customHeight="1" x14ac:dyDescent="0.25">
      <c r="A19" s="3" t="s">
        <v>7</v>
      </c>
      <c r="B19" s="3" t="s">
        <v>8</v>
      </c>
      <c r="C19" s="260" t="s">
        <v>11</v>
      </c>
      <c r="D19" s="261"/>
      <c r="E19" s="262"/>
      <c r="F19" s="10" t="s">
        <v>96</v>
      </c>
      <c r="G19" s="10" t="s">
        <v>283</v>
      </c>
      <c r="H19" s="10" t="s">
        <v>284</v>
      </c>
    </row>
    <row r="20" spans="1:8" s="152" customFormat="1" ht="38.25" customHeight="1" x14ac:dyDescent="0.25">
      <c r="A20" s="54" t="s">
        <v>287</v>
      </c>
      <c r="B20" s="159"/>
      <c r="C20" s="252" t="s">
        <v>401</v>
      </c>
      <c r="D20" s="253"/>
      <c r="E20" s="254"/>
      <c r="F20" s="167">
        <v>9781428318083</v>
      </c>
      <c r="G20" s="166">
        <v>137.94999999999999</v>
      </c>
      <c r="H20" s="70">
        <f t="shared" ref="H20:H25" si="0">B20*G20</f>
        <v>0</v>
      </c>
    </row>
    <row r="21" spans="1:8" s="152" customFormat="1" ht="28.5" customHeight="1" x14ac:dyDescent="0.25">
      <c r="A21" s="54">
        <v>5</v>
      </c>
      <c r="B21" s="159"/>
      <c r="C21" s="252" t="s">
        <v>399</v>
      </c>
      <c r="D21" s="253"/>
      <c r="E21" s="254"/>
      <c r="F21" s="167">
        <v>9781285425528</v>
      </c>
      <c r="G21" s="122">
        <v>156.94999999999999</v>
      </c>
      <c r="H21" s="70">
        <f t="shared" si="0"/>
        <v>0</v>
      </c>
    </row>
    <row r="22" spans="1:8" s="152" customFormat="1" ht="25.5" customHeight="1" x14ac:dyDescent="0.25">
      <c r="A22" s="69">
        <v>2</v>
      </c>
      <c r="B22" s="159"/>
      <c r="C22" s="237" t="s">
        <v>574</v>
      </c>
      <c r="D22" s="238"/>
      <c r="E22" s="239"/>
      <c r="F22" s="167">
        <v>9781337390866</v>
      </c>
      <c r="G22" s="122">
        <v>129.94999999999999</v>
      </c>
      <c r="H22" s="70">
        <f t="shared" si="0"/>
        <v>0</v>
      </c>
    </row>
    <row r="23" spans="1:8" s="152" customFormat="1" ht="30.75" customHeight="1" x14ac:dyDescent="0.25">
      <c r="A23" s="69">
        <v>2</v>
      </c>
      <c r="B23" s="159"/>
      <c r="C23" s="237" t="s">
        <v>403</v>
      </c>
      <c r="D23" s="238"/>
      <c r="E23" s="239"/>
      <c r="F23" s="167">
        <v>9781111542795</v>
      </c>
      <c r="G23" s="123">
        <v>219.95</v>
      </c>
      <c r="H23" s="70">
        <f t="shared" si="0"/>
        <v>0</v>
      </c>
    </row>
    <row r="24" spans="1:8" s="152" customFormat="1" ht="25.5" customHeight="1" x14ac:dyDescent="0.25">
      <c r="A24" s="69">
        <v>2</v>
      </c>
      <c r="B24" s="159"/>
      <c r="C24" s="237" t="s">
        <v>573</v>
      </c>
      <c r="D24" s="238"/>
      <c r="E24" s="239"/>
      <c r="F24" s="212">
        <v>9781305949720</v>
      </c>
      <c r="G24" s="123">
        <v>129.94999999999999</v>
      </c>
      <c r="H24" s="70">
        <f t="shared" si="0"/>
        <v>0</v>
      </c>
    </row>
    <row r="25" spans="1:8" s="152" customFormat="1" ht="29.25" customHeight="1" x14ac:dyDescent="0.25">
      <c r="A25" s="69">
        <v>2</v>
      </c>
      <c r="B25" s="159"/>
      <c r="C25" s="237" t="s">
        <v>400</v>
      </c>
      <c r="D25" s="238"/>
      <c r="E25" s="239"/>
      <c r="F25" s="167">
        <v>9781133125761</v>
      </c>
      <c r="G25" s="123">
        <v>149.94999999999999</v>
      </c>
      <c r="H25" s="70">
        <f t="shared" si="0"/>
        <v>0</v>
      </c>
    </row>
    <row r="26" spans="1:8" x14ac:dyDescent="0.25">
      <c r="A26" s="250" t="s">
        <v>288</v>
      </c>
      <c r="B26" s="250"/>
      <c r="C26" s="250"/>
      <c r="D26" s="250"/>
      <c r="E26" s="250"/>
    </row>
    <row r="27" spans="1:8" ht="14.4" x14ac:dyDescent="0.3">
      <c r="A27" s="63"/>
      <c r="B27" s="64"/>
      <c r="C27" s="64"/>
      <c r="D27" s="64"/>
      <c r="E27" s="64"/>
    </row>
    <row r="28" spans="1:8" ht="17.399999999999999" x14ac:dyDescent="0.3">
      <c r="A28" s="251"/>
      <c r="B28" s="251"/>
      <c r="C28" s="251"/>
      <c r="D28" s="251"/>
      <c r="E28" s="251"/>
      <c r="F28" s="251"/>
    </row>
    <row r="29" spans="1:8" ht="17.399999999999999" x14ac:dyDescent="0.3">
      <c r="A29" s="246" t="s">
        <v>40</v>
      </c>
      <c r="B29" s="247"/>
      <c r="C29" s="247"/>
      <c r="D29" s="247"/>
      <c r="E29" s="247"/>
      <c r="F29" s="247"/>
      <c r="G29" s="248"/>
      <c r="H29" s="6">
        <f>SUM(H20:H25)</f>
        <v>0</v>
      </c>
    </row>
    <row r="30" spans="1:8" ht="17.399999999999999" x14ac:dyDescent="0.3">
      <c r="A30" s="201"/>
      <c r="B30" s="202"/>
      <c r="C30" s="202"/>
      <c r="D30" s="202"/>
      <c r="E30" s="202"/>
      <c r="F30" s="202"/>
      <c r="G30" s="107" t="s">
        <v>335</v>
      </c>
      <c r="H30" s="6">
        <f>H29*0.1</f>
        <v>0</v>
      </c>
    </row>
    <row r="31" spans="1:8" ht="17.399999999999999" x14ac:dyDescent="0.3">
      <c r="A31" s="201"/>
      <c r="B31" s="202"/>
      <c r="C31" s="202"/>
      <c r="D31" s="202"/>
      <c r="E31" s="202"/>
      <c r="F31" s="202"/>
      <c r="G31" s="203" t="s">
        <v>41</v>
      </c>
      <c r="H31" s="6">
        <f>(H29-H30)*0.05</f>
        <v>0</v>
      </c>
    </row>
    <row r="32" spans="1:8" ht="17.399999999999999" x14ac:dyDescent="0.3">
      <c r="A32" s="246" t="s">
        <v>355</v>
      </c>
      <c r="B32" s="247"/>
      <c r="C32" s="247"/>
      <c r="D32" s="247"/>
      <c r="E32" s="247"/>
      <c r="F32" s="247"/>
      <c r="G32" s="248"/>
      <c r="H32" s="7">
        <f>H29-H30+H31</f>
        <v>0</v>
      </c>
    </row>
    <row r="33" spans="1:8" x14ac:dyDescent="0.25">
      <c r="A33" s="55"/>
      <c r="B33" s="55"/>
      <c r="C33" s="56"/>
      <c r="D33" s="57"/>
    </row>
    <row r="34" spans="1:8" x14ac:dyDescent="0.25">
      <c r="A34" s="245"/>
      <c r="B34" s="245"/>
      <c r="C34" s="245"/>
      <c r="D34" s="245"/>
      <c r="E34" s="245"/>
      <c r="F34" s="245"/>
      <c r="G34" s="245"/>
      <c r="H34" s="245"/>
    </row>
    <row r="35" spans="1:8" x14ac:dyDescent="0.25">
      <c r="A35" s="245"/>
      <c r="B35" s="245"/>
      <c r="C35" s="245"/>
      <c r="D35" s="245"/>
      <c r="E35" s="245"/>
      <c r="F35" s="245"/>
      <c r="G35" s="245"/>
      <c r="H35" s="245"/>
    </row>
    <row r="36" spans="1:8" x14ac:dyDescent="0.25">
      <c r="A36" s="245"/>
      <c r="B36" s="245"/>
      <c r="C36" s="245"/>
      <c r="D36" s="245"/>
      <c r="E36" s="245"/>
      <c r="F36" s="245"/>
      <c r="G36" s="245"/>
      <c r="H36" s="245"/>
    </row>
    <row r="37" spans="1:8" ht="17.399999999999999" x14ac:dyDescent="0.25">
      <c r="A37" s="28"/>
      <c r="B37" s="150"/>
      <c r="E37" s="71"/>
    </row>
    <row r="43" spans="1:8" x14ac:dyDescent="0.25">
      <c r="A43" s="28"/>
      <c r="B43" s="150"/>
    </row>
    <row r="44" spans="1:8" x14ac:dyDescent="0.25">
      <c r="A44" s="28"/>
      <c r="B44" s="150"/>
    </row>
    <row r="45" spans="1:8" x14ac:dyDescent="0.25">
      <c r="A45" s="28"/>
      <c r="B45" s="150"/>
    </row>
    <row r="46" spans="1:8" x14ac:dyDescent="0.25">
      <c r="A46" s="28"/>
      <c r="B46" s="150"/>
    </row>
    <row r="47" spans="1:8" x14ac:dyDescent="0.25">
      <c r="A47" s="28"/>
      <c r="B47" s="150"/>
    </row>
    <row r="48" spans="1:8" x14ac:dyDescent="0.25">
      <c r="A48" s="28"/>
      <c r="B48" s="150"/>
    </row>
    <row r="49" spans="1:2" x14ac:dyDescent="0.25">
      <c r="A49" s="28"/>
      <c r="B49" s="150"/>
    </row>
    <row r="50" spans="1:2" x14ac:dyDescent="0.25">
      <c r="A50" s="28"/>
      <c r="B50" s="150"/>
    </row>
    <row r="51" spans="1:2" x14ac:dyDescent="0.25">
      <c r="A51" s="28"/>
      <c r="B51" s="150"/>
    </row>
    <row r="52" spans="1:2" x14ac:dyDescent="0.25">
      <c r="A52" s="28"/>
      <c r="B52" s="150"/>
    </row>
    <row r="53" spans="1:2" x14ac:dyDescent="0.25">
      <c r="A53" s="28"/>
      <c r="B53" s="150"/>
    </row>
    <row r="54" spans="1:2" x14ac:dyDescent="0.25">
      <c r="A54" s="28"/>
      <c r="B54" s="150"/>
    </row>
    <row r="55" spans="1:2" x14ac:dyDescent="0.25">
      <c r="A55" s="28"/>
      <c r="B55" s="150"/>
    </row>
    <row r="56" spans="1:2" x14ac:dyDescent="0.25">
      <c r="A56" s="28"/>
      <c r="B56" s="150"/>
    </row>
    <row r="57" spans="1:2" x14ac:dyDescent="0.25">
      <c r="A57" s="28"/>
      <c r="B57" s="150"/>
    </row>
    <row r="58" spans="1:2" x14ac:dyDescent="0.25">
      <c r="A58" s="28"/>
      <c r="B58" s="150"/>
    </row>
    <row r="59" spans="1:2" x14ac:dyDescent="0.25">
      <c r="A59" s="28"/>
      <c r="B59" s="150"/>
    </row>
    <row r="60" spans="1:2" x14ac:dyDescent="0.25">
      <c r="A60" s="28"/>
      <c r="B60" s="150"/>
    </row>
    <row r="61" spans="1:2" x14ac:dyDescent="0.25">
      <c r="A61" s="28"/>
      <c r="B61" s="150"/>
    </row>
    <row r="62" spans="1:2" x14ac:dyDescent="0.25">
      <c r="A62" s="28"/>
      <c r="B62" s="150"/>
    </row>
    <row r="63" spans="1:2" x14ac:dyDescent="0.25">
      <c r="A63" s="28"/>
      <c r="B63" s="150"/>
    </row>
    <row r="64" spans="1:2" x14ac:dyDescent="0.25">
      <c r="A64" s="28"/>
      <c r="B64" s="150"/>
    </row>
    <row r="65" spans="1:2" x14ac:dyDescent="0.25">
      <c r="A65" s="28"/>
      <c r="B65" s="150"/>
    </row>
  </sheetData>
  <sheetProtection algorithmName="SHA-512" hashValue="hJ9YH3uHGKzMJ2JfApoJPQqp8zKKSQtiPsGHJGbzmYFLipeURE4mAW8ZE+iz/1e8lPI1FAi9SgCbfR3Fc7QzoA==" saltValue="1tmy7YHeieROVJk1zcUhMg==" spinCount="100000" sheet="1"/>
  <mergeCells count="43">
    <mergeCell ref="C4:F4"/>
    <mergeCell ref="A4:B4"/>
    <mergeCell ref="E11:F11"/>
    <mergeCell ref="A10:D10"/>
    <mergeCell ref="A7:B7"/>
    <mergeCell ref="C7:F7"/>
    <mergeCell ref="A5:B5"/>
    <mergeCell ref="A6:B6"/>
    <mergeCell ref="C6:F6"/>
    <mergeCell ref="A8:B8"/>
    <mergeCell ref="A11:D11"/>
    <mergeCell ref="A1:H1"/>
    <mergeCell ref="A2:H2"/>
    <mergeCell ref="E13:F13"/>
    <mergeCell ref="C19:E19"/>
    <mergeCell ref="C5:F5"/>
    <mergeCell ref="E15:F15"/>
    <mergeCell ref="A12:D12"/>
    <mergeCell ref="C17:D17"/>
    <mergeCell ref="A9:D9"/>
    <mergeCell ref="E9:F9"/>
    <mergeCell ref="E10:F10"/>
    <mergeCell ref="A13:D13"/>
    <mergeCell ref="A16:B16"/>
    <mergeCell ref="A17:B17"/>
    <mergeCell ref="C16:D16"/>
    <mergeCell ref="C8:F8"/>
    <mergeCell ref="A34:H36"/>
    <mergeCell ref="A29:G29"/>
    <mergeCell ref="A18:H18"/>
    <mergeCell ref="C24:E24"/>
    <mergeCell ref="C25:E25"/>
    <mergeCell ref="A26:E26"/>
    <mergeCell ref="A32:G32"/>
    <mergeCell ref="A28:F28"/>
    <mergeCell ref="C21:E21"/>
    <mergeCell ref="C23:E23"/>
    <mergeCell ref="C20:E20"/>
    <mergeCell ref="E12:F12"/>
    <mergeCell ref="C22:E22"/>
    <mergeCell ref="E14:F14"/>
    <mergeCell ref="A14:D14"/>
    <mergeCell ref="A15:D15"/>
  </mergeCells>
  <printOptions horizontalCentered="1" verticalCentered="1"/>
  <pageMargins left="0.7" right="0.7" top="0.75" bottom="0.75" header="0.3" footer="0.3"/>
  <pageSetup scale="70" orientation="landscape" r:id="rId1"/>
  <headerFooter>
    <oddFooter>&amp;CCurriculum for Agricultural Science Education © 2019 ASA – Cengage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8"/>
  <sheetViews>
    <sheetView showGridLines="0" view="pageLayout" zoomScaleNormal="100" workbookViewId="0">
      <selection activeCell="A2" sqref="A2:G2"/>
    </sheetView>
  </sheetViews>
  <sheetFormatPr defaultColWidth="8.6640625" defaultRowHeight="14.4" x14ac:dyDescent="0.3"/>
  <cols>
    <col min="1" max="1" width="15.6640625" style="4" customWidth="1"/>
    <col min="2" max="2" width="11.109375" style="1" customWidth="1"/>
    <col min="3" max="3" width="14.6640625" style="1" customWidth="1"/>
    <col min="4" max="4" width="9.44140625" style="1" customWidth="1"/>
    <col min="5" max="5" width="53.33203125" style="1" customWidth="1"/>
    <col min="6" max="6" width="13.109375" style="1" customWidth="1"/>
    <col min="7" max="7" width="13.44140625" style="1" customWidth="1"/>
    <col min="8" max="253" width="9.109375" style="1" customWidth="1"/>
    <col min="254" max="254" width="8.33203125" style="1" customWidth="1"/>
    <col min="255" max="16384" width="8.6640625" style="1"/>
  </cols>
  <sheetData>
    <row r="1" spans="1:9" ht="123.75" customHeight="1" x14ac:dyDescent="0.3">
      <c r="A1" s="292" t="s">
        <v>306</v>
      </c>
      <c r="B1" s="292"/>
      <c r="C1" s="292"/>
      <c r="D1" s="292"/>
      <c r="E1" s="292"/>
      <c r="F1" s="292"/>
      <c r="G1" s="292"/>
      <c r="I1" s="18"/>
    </row>
    <row r="2" spans="1:9" s="28" customFormat="1" ht="50.1" customHeight="1" x14ac:dyDescent="0.4">
      <c r="A2" s="293" t="s">
        <v>578</v>
      </c>
      <c r="B2" s="294"/>
      <c r="C2" s="294"/>
      <c r="D2" s="294"/>
      <c r="E2" s="294"/>
      <c r="F2" s="294"/>
      <c r="G2" s="294"/>
      <c r="I2" s="197"/>
    </row>
    <row r="3" spans="1:9" s="28" customFormat="1" ht="77.25" customHeight="1" x14ac:dyDescent="0.35">
      <c r="A3" s="295" t="s">
        <v>577</v>
      </c>
      <c r="B3" s="296"/>
      <c r="C3" s="296"/>
      <c r="D3" s="296"/>
      <c r="E3" s="296"/>
      <c r="F3" s="296"/>
      <c r="G3" s="296"/>
      <c r="I3" s="197"/>
    </row>
    <row r="4" spans="1:9" s="28" customFormat="1" ht="30" x14ac:dyDescent="0.5">
      <c r="A4" s="281" t="s">
        <v>433</v>
      </c>
      <c r="B4" s="281"/>
      <c r="C4" s="281"/>
      <c r="D4" s="281"/>
      <c r="E4" s="281"/>
      <c r="F4" s="281"/>
      <c r="G4" s="282"/>
    </row>
    <row r="5" spans="1:9" s="28" customFormat="1" ht="31.5" customHeight="1" x14ac:dyDescent="0.25">
      <c r="A5" s="21" t="s">
        <v>7</v>
      </c>
      <c r="B5" s="2" t="s">
        <v>8</v>
      </c>
      <c r="C5" s="2" t="s">
        <v>9</v>
      </c>
      <c r="D5" s="2" t="s">
        <v>10</v>
      </c>
      <c r="E5" s="2" t="s">
        <v>11</v>
      </c>
      <c r="F5" s="2" t="s">
        <v>12</v>
      </c>
      <c r="G5" s="2" t="s">
        <v>13</v>
      </c>
    </row>
    <row r="6" spans="1:9" s="46" customFormat="1" ht="28.5" customHeight="1" x14ac:dyDescent="0.25">
      <c r="A6" s="42">
        <v>1</v>
      </c>
      <c r="B6" s="125"/>
      <c r="C6" s="105" t="s">
        <v>307</v>
      </c>
      <c r="D6" s="42" t="s">
        <v>15</v>
      </c>
      <c r="E6" s="43" t="s">
        <v>576</v>
      </c>
      <c r="F6" s="44">
        <v>455</v>
      </c>
      <c r="G6" s="45">
        <f>B6*F6</f>
        <v>0</v>
      </c>
      <c r="I6" s="47"/>
    </row>
    <row r="7" spans="1:9" s="46" customFormat="1" ht="23.25" customHeight="1" x14ac:dyDescent="0.25">
      <c r="A7" s="283" t="s">
        <v>21</v>
      </c>
      <c r="B7" s="284"/>
      <c r="C7" s="284"/>
      <c r="D7" s="284"/>
      <c r="E7" s="284"/>
      <c r="F7" s="285"/>
      <c r="G7" s="48">
        <f>G6</f>
        <v>0</v>
      </c>
      <c r="I7" s="47"/>
    </row>
    <row r="8" spans="1:9" s="46" customFormat="1" ht="16.5" customHeight="1" x14ac:dyDescent="0.25">
      <c r="A8" s="286"/>
      <c r="B8" s="287"/>
      <c r="C8" s="287"/>
      <c r="D8" s="287"/>
      <c r="E8" s="287"/>
      <c r="F8" s="287"/>
      <c r="G8" s="288"/>
      <c r="I8" s="47"/>
    </row>
    <row r="9" spans="1:9" s="35" customFormat="1" ht="13.8" x14ac:dyDescent="0.3">
      <c r="A9" s="75">
        <v>1</v>
      </c>
      <c r="B9" s="124"/>
      <c r="C9" s="19" t="s">
        <v>129</v>
      </c>
      <c r="D9" s="20" t="s">
        <v>44</v>
      </c>
      <c r="E9" s="19" t="s">
        <v>310</v>
      </c>
      <c r="F9" s="216">
        <v>5.95</v>
      </c>
      <c r="G9" s="34">
        <f t="shared" ref="G9:G36" si="0">B9*F9</f>
        <v>0</v>
      </c>
    </row>
    <row r="10" spans="1:9" s="35" customFormat="1" ht="13.8" x14ac:dyDescent="0.3">
      <c r="A10" s="75">
        <v>1</v>
      </c>
      <c r="B10" s="124"/>
      <c r="C10" s="19" t="s">
        <v>130</v>
      </c>
      <c r="D10" s="20" t="s">
        <v>44</v>
      </c>
      <c r="E10" s="19" t="s">
        <v>311</v>
      </c>
      <c r="F10" s="216">
        <v>9.9</v>
      </c>
      <c r="G10" s="34">
        <f t="shared" si="0"/>
        <v>0</v>
      </c>
    </row>
    <row r="11" spans="1:9" s="35" customFormat="1" ht="13.8" x14ac:dyDescent="0.3">
      <c r="A11" s="75">
        <v>5</v>
      </c>
      <c r="B11" s="124"/>
      <c r="C11" s="19" t="s">
        <v>131</v>
      </c>
      <c r="D11" s="20" t="s">
        <v>14</v>
      </c>
      <c r="E11" s="19" t="s">
        <v>276</v>
      </c>
      <c r="F11" s="216">
        <v>7.25</v>
      </c>
      <c r="G11" s="34">
        <f t="shared" si="0"/>
        <v>0</v>
      </c>
    </row>
    <row r="12" spans="1:9" s="35" customFormat="1" ht="13.8" x14ac:dyDescent="0.3">
      <c r="A12" s="75">
        <v>20</v>
      </c>
      <c r="B12" s="124"/>
      <c r="C12" s="19" t="s">
        <v>52</v>
      </c>
      <c r="D12" s="20" t="s">
        <v>14</v>
      </c>
      <c r="E12" s="19" t="s">
        <v>312</v>
      </c>
      <c r="F12" s="216">
        <v>1.45</v>
      </c>
      <c r="G12" s="34">
        <f t="shared" si="0"/>
        <v>0</v>
      </c>
    </row>
    <row r="13" spans="1:9" s="35" customFormat="1" ht="13.8" x14ac:dyDescent="0.3">
      <c r="A13" s="75">
        <v>2</v>
      </c>
      <c r="B13" s="124"/>
      <c r="C13" s="19" t="s">
        <v>270</v>
      </c>
      <c r="D13" s="20" t="s">
        <v>44</v>
      </c>
      <c r="E13" s="15" t="s">
        <v>313</v>
      </c>
      <c r="F13" s="216">
        <v>4.75</v>
      </c>
      <c r="G13" s="34">
        <f t="shared" si="0"/>
        <v>0</v>
      </c>
    </row>
    <row r="14" spans="1:9" s="35" customFormat="1" ht="13.8" x14ac:dyDescent="0.3">
      <c r="A14" s="75">
        <v>10</v>
      </c>
      <c r="B14" s="124"/>
      <c r="C14" s="19" t="s">
        <v>56</v>
      </c>
      <c r="D14" s="20" t="s">
        <v>46</v>
      </c>
      <c r="E14" s="19" t="s">
        <v>314</v>
      </c>
      <c r="F14" s="216">
        <v>5.25</v>
      </c>
      <c r="G14" s="34">
        <f t="shared" si="0"/>
        <v>0</v>
      </c>
    </row>
    <row r="15" spans="1:9" s="35" customFormat="1" ht="13.8" x14ac:dyDescent="0.3">
      <c r="A15" s="75">
        <v>2</v>
      </c>
      <c r="B15" s="124"/>
      <c r="C15" s="19" t="s">
        <v>48</v>
      </c>
      <c r="D15" s="20" t="s">
        <v>44</v>
      </c>
      <c r="E15" s="15" t="s">
        <v>315</v>
      </c>
      <c r="F15" s="216">
        <v>13.95</v>
      </c>
      <c r="G15" s="34">
        <f t="shared" si="0"/>
        <v>0</v>
      </c>
    </row>
    <row r="16" spans="1:9" s="35" customFormat="1" ht="13.8" x14ac:dyDescent="0.3">
      <c r="A16" s="75">
        <v>1</v>
      </c>
      <c r="B16" s="124"/>
      <c r="C16" s="19" t="s">
        <v>271</v>
      </c>
      <c r="D16" s="20" t="s">
        <v>44</v>
      </c>
      <c r="E16" s="19" t="s">
        <v>316</v>
      </c>
      <c r="F16" s="216">
        <v>9.4499999999999993</v>
      </c>
      <c r="G16" s="34">
        <f t="shared" si="0"/>
        <v>0</v>
      </c>
    </row>
    <row r="17" spans="1:7" s="35" customFormat="1" ht="13.8" x14ac:dyDescent="0.3">
      <c r="A17" s="75">
        <v>1</v>
      </c>
      <c r="B17" s="124"/>
      <c r="C17" s="19" t="s">
        <v>47</v>
      </c>
      <c r="D17" s="20" t="s">
        <v>44</v>
      </c>
      <c r="E17" s="15" t="s">
        <v>317</v>
      </c>
      <c r="F17" s="216">
        <v>19.95</v>
      </c>
      <c r="G17" s="34">
        <f t="shared" si="0"/>
        <v>0</v>
      </c>
    </row>
    <row r="18" spans="1:7" s="35" customFormat="1" ht="13.8" x14ac:dyDescent="0.3">
      <c r="A18" s="75">
        <v>1</v>
      </c>
      <c r="B18" s="124"/>
      <c r="C18" s="19" t="s">
        <v>318</v>
      </c>
      <c r="D18" s="20" t="s">
        <v>46</v>
      </c>
      <c r="E18" s="19" t="s">
        <v>319</v>
      </c>
      <c r="F18" s="216">
        <v>4.25</v>
      </c>
      <c r="G18" s="34">
        <f t="shared" si="0"/>
        <v>0</v>
      </c>
    </row>
    <row r="19" spans="1:7" s="35" customFormat="1" ht="13.8" x14ac:dyDescent="0.3">
      <c r="A19" s="75">
        <v>5</v>
      </c>
      <c r="B19" s="124"/>
      <c r="C19" s="19" t="s">
        <v>132</v>
      </c>
      <c r="D19" s="20" t="s">
        <v>46</v>
      </c>
      <c r="E19" s="19" t="s">
        <v>320</v>
      </c>
      <c r="F19" s="216">
        <v>4.95</v>
      </c>
      <c r="G19" s="34">
        <f t="shared" si="0"/>
        <v>0</v>
      </c>
    </row>
    <row r="20" spans="1:7" s="35" customFormat="1" ht="13.8" x14ac:dyDescent="0.3">
      <c r="A20" s="75">
        <v>1</v>
      </c>
      <c r="B20" s="124"/>
      <c r="C20" s="19" t="s">
        <v>133</v>
      </c>
      <c r="D20" s="20" t="s">
        <v>44</v>
      </c>
      <c r="E20" s="19" t="s">
        <v>321</v>
      </c>
      <c r="F20" s="216">
        <v>4.3899999999999997</v>
      </c>
      <c r="G20" s="34">
        <f t="shared" si="0"/>
        <v>0</v>
      </c>
    </row>
    <row r="21" spans="1:7" s="35" customFormat="1" ht="13.8" x14ac:dyDescent="0.3">
      <c r="A21" s="75">
        <v>5</v>
      </c>
      <c r="B21" s="124"/>
      <c r="C21" s="19" t="s">
        <v>322</v>
      </c>
      <c r="D21" s="20" t="s">
        <v>46</v>
      </c>
      <c r="E21" s="15" t="s">
        <v>323</v>
      </c>
      <c r="F21" s="216">
        <v>5.25</v>
      </c>
      <c r="G21" s="34">
        <f t="shared" si="0"/>
        <v>0</v>
      </c>
    </row>
    <row r="22" spans="1:7" s="35" customFormat="1" ht="13.8" x14ac:dyDescent="0.3">
      <c r="A22" s="75">
        <v>1</v>
      </c>
      <c r="B22" s="124"/>
      <c r="C22" s="19" t="s">
        <v>324</v>
      </c>
      <c r="D22" s="20" t="s">
        <v>272</v>
      </c>
      <c r="E22" s="19" t="s">
        <v>273</v>
      </c>
      <c r="F22" s="216">
        <v>38.729999999999997</v>
      </c>
      <c r="G22" s="34">
        <f t="shared" si="0"/>
        <v>0</v>
      </c>
    </row>
    <row r="23" spans="1:7" s="35" customFormat="1" ht="13.8" x14ac:dyDescent="0.3">
      <c r="A23" s="75">
        <v>1</v>
      </c>
      <c r="B23" s="124"/>
      <c r="C23" s="19" t="s">
        <v>51</v>
      </c>
      <c r="D23" s="20" t="s">
        <v>44</v>
      </c>
      <c r="E23" s="15" t="s">
        <v>325</v>
      </c>
      <c r="F23" s="216">
        <v>3.75</v>
      </c>
      <c r="G23" s="34">
        <f t="shared" si="0"/>
        <v>0</v>
      </c>
    </row>
    <row r="24" spans="1:7" s="35" customFormat="1" ht="13.8" x14ac:dyDescent="0.3">
      <c r="A24" s="75">
        <v>1</v>
      </c>
      <c r="B24" s="124"/>
      <c r="C24" s="19" t="s">
        <v>53</v>
      </c>
      <c r="D24" s="20" t="s">
        <v>44</v>
      </c>
      <c r="E24" s="15" t="s">
        <v>326</v>
      </c>
      <c r="F24" s="216">
        <v>3.75</v>
      </c>
      <c r="G24" s="34">
        <f t="shared" si="0"/>
        <v>0</v>
      </c>
    </row>
    <row r="25" spans="1:7" s="35" customFormat="1" ht="13.8" x14ac:dyDescent="0.3">
      <c r="A25" s="75">
        <v>1</v>
      </c>
      <c r="B25" s="124"/>
      <c r="C25" s="19" t="s">
        <v>57</v>
      </c>
      <c r="D25" s="20" t="s">
        <v>46</v>
      </c>
      <c r="E25" s="15" t="s">
        <v>346</v>
      </c>
      <c r="F25" s="216">
        <v>3.95</v>
      </c>
      <c r="G25" s="34">
        <f t="shared" si="0"/>
        <v>0</v>
      </c>
    </row>
    <row r="26" spans="1:7" s="35" customFormat="1" ht="13.8" x14ac:dyDescent="0.3">
      <c r="A26" s="75">
        <v>1</v>
      </c>
      <c r="B26" s="124"/>
      <c r="C26" s="19" t="s">
        <v>58</v>
      </c>
      <c r="D26" s="20" t="s">
        <v>46</v>
      </c>
      <c r="E26" s="19" t="s">
        <v>327</v>
      </c>
      <c r="F26" s="216">
        <v>3.95</v>
      </c>
      <c r="G26" s="34">
        <f t="shared" si="0"/>
        <v>0</v>
      </c>
    </row>
    <row r="27" spans="1:7" s="35" customFormat="1" ht="13.8" x14ac:dyDescent="0.3">
      <c r="A27" s="75">
        <v>5</v>
      </c>
      <c r="B27" s="124"/>
      <c r="C27" s="19" t="s">
        <v>54</v>
      </c>
      <c r="D27" s="20" t="s">
        <v>46</v>
      </c>
      <c r="E27" s="15" t="s">
        <v>328</v>
      </c>
      <c r="F27" s="216">
        <v>3.95</v>
      </c>
      <c r="G27" s="34">
        <f t="shared" si="0"/>
        <v>0</v>
      </c>
    </row>
    <row r="28" spans="1:7" s="35" customFormat="1" ht="13.8" x14ac:dyDescent="0.3">
      <c r="A28" s="75">
        <v>5</v>
      </c>
      <c r="B28" s="124"/>
      <c r="C28" s="19" t="s">
        <v>55</v>
      </c>
      <c r="D28" s="20" t="s">
        <v>46</v>
      </c>
      <c r="E28" s="15" t="s">
        <v>329</v>
      </c>
      <c r="F28" s="216">
        <v>3.95</v>
      </c>
      <c r="G28" s="34">
        <f t="shared" si="0"/>
        <v>0</v>
      </c>
    </row>
    <row r="29" spans="1:7" s="35" customFormat="1" ht="13.8" x14ac:dyDescent="0.3">
      <c r="A29" s="75">
        <v>5</v>
      </c>
      <c r="B29" s="124"/>
      <c r="C29" s="19" t="s">
        <v>49</v>
      </c>
      <c r="D29" s="20" t="s">
        <v>46</v>
      </c>
      <c r="E29" s="15" t="s">
        <v>330</v>
      </c>
      <c r="F29" s="216">
        <v>5.05</v>
      </c>
      <c r="G29" s="34">
        <f t="shared" si="0"/>
        <v>0</v>
      </c>
    </row>
    <row r="30" spans="1:7" s="35" customFormat="1" ht="13.8" x14ac:dyDescent="0.3">
      <c r="A30" s="75">
        <v>5</v>
      </c>
      <c r="B30" s="124"/>
      <c r="C30" s="19" t="s">
        <v>134</v>
      </c>
      <c r="D30" s="20" t="s">
        <v>46</v>
      </c>
      <c r="E30" s="19" t="s">
        <v>331</v>
      </c>
      <c r="F30" s="216">
        <v>6.95</v>
      </c>
      <c r="G30" s="34">
        <f t="shared" si="0"/>
        <v>0</v>
      </c>
    </row>
    <row r="31" spans="1:7" s="35" customFormat="1" ht="13.8" x14ac:dyDescent="0.3">
      <c r="A31" s="75">
        <v>5</v>
      </c>
      <c r="B31" s="124"/>
      <c r="C31" s="19" t="s">
        <v>135</v>
      </c>
      <c r="D31" s="20" t="s">
        <v>46</v>
      </c>
      <c r="E31" s="120" t="s">
        <v>601</v>
      </c>
      <c r="F31" s="216">
        <v>5.95</v>
      </c>
      <c r="G31" s="34">
        <f t="shared" si="0"/>
        <v>0</v>
      </c>
    </row>
    <row r="32" spans="1:7" s="35" customFormat="1" ht="13.8" x14ac:dyDescent="0.3">
      <c r="A32" s="75">
        <v>5</v>
      </c>
      <c r="B32" s="124"/>
      <c r="C32" s="19" t="s">
        <v>136</v>
      </c>
      <c r="D32" s="20" t="s">
        <v>46</v>
      </c>
      <c r="E32" s="19" t="s">
        <v>274</v>
      </c>
      <c r="F32" s="216">
        <v>3.75</v>
      </c>
      <c r="G32" s="34">
        <f t="shared" si="0"/>
        <v>0</v>
      </c>
    </row>
    <row r="33" spans="1:9" s="35" customFormat="1" ht="13.8" x14ac:dyDescent="0.3">
      <c r="A33" s="75">
        <v>5</v>
      </c>
      <c r="B33" s="124"/>
      <c r="C33" s="19" t="s">
        <v>137</v>
      </c>
      <c r="D33" s="20" t="s">
        <v>46</v>
      </c>
      <c r="E33" s="19" t="s">
        <v>332</v>
      </c>
      <c r="F33" s="216">
        <v>4.95</v>
      </c>
      <c r="G33" s="34">
        <f t="shared" si="0"/>
        <v>0</v>
      </c>
    </row>
    <row r="34" spans="1:9" s="35" customFormat="1" ht="13.8" x14ac:dyDescent="0.3">
      <c r="A34" s="75">
        <v>1</v>
      </c>
      <c r="B34" s="124"/>
      <c r="C34" s="19" t="s">
        <v>275</v>
      </c>
      <c r="D34" s="20" t="s">
        <v>44</v>
      </c>
      <c r="E34" s="19" t="s">
        <v>333</v>
      </c>
      <c r="F34" s="216">
        <v>5.95</v>
      </c>
      <c r="G34" s="34">
        <f t="shared" si="0"/>
        <v>0</v>
      </c>
    </row>
    <row r="35" spans="1:9" s="35" customFormat="1" ht="13.8" x14ac:dyDescent="0.3">
      <c r="A35" s="75">
        <v>5</v>
      </c>
      <c r="B35" s="124"/>
      <c r="C35" s="19" t="s">
        <v>50</v>
      </c>
      <c r="D35" s="20" t="s">
        <v>46</v>
      </c>
      <c r="E35" s="15" t="s">
        <v>347</v>
      </c>
      <c r="F35" s="216">
        <v>6.95</v>
      </c>
      <c r="G35" s="34">
        <f t="shared" si="0"/>
        <v>0</v>
      </c>
    </row>
    <row r="36" spans="1:9" s="35" customFormat="1" ht="13.8" x14ac:dyDescent="0.3">
      <c r="A36" s="75">
        <v>5</v>
      </c>
      <c r="B36" s="124"/>
      <c r="C36" s="120" t="s">
        <v>398</v>
      </c>
      <c r="D36" s="20" t="s">
        <v>44</v>
      </c>
      <c r="E36" s="15" t="s">
        <v>394</v>
      </c>
      <c r="F36" s="216">
        <v>8.4499999999999993</v>
      </c>
      <c r="G36" s="34">
        <f t="shared" si="0"/>
        <v>0</v>
      </c>
    </row>
    <row r="37" spans="1:9" s="49" customFormat="1" ht="17.399999999999999" x14ac:dyDescent="0.3">
      <c r="A37" s="246" t="s">
        <v>21</v>
      </c>
      <c r="B37" s="247"/>
      <c r="C37" s="247"/>
      <c r="D37" s="247"/>
      <c r="E37" s="247"/>
      <c r="F37" s="248"/>
      <c r="G37" s="6">
        <f>SUM(G9:G36)</f>
        <v>0</v>
      </c>
    </row>
    <row r="38" spans="1:9" s="49" customFormat="1" x14ac:dyDescent="0.3">
      <c r="A38" s="289"/>
      <c r="B38" s="290"/>
      <c r="C38" s="290"/>
      <c r="D38" s="290"/>
      <c r="E38" s="290"/>
      <c r="F38" s="290"/>
      <c r="G38" s="291"/>
    </row>
    <row r="39" spans="1:9" s="28" customFormat="1" ht="17.399999999999999" x14ac:dyDescent="0.3">
      <c r="A39" s="246" t="s">
        <v>40</v>
      </c>
      <c r="B39" s="247"/>
      <c r="C39" s="247"/>
      <c r="D39" s="247"/>
      <c r="E39" s="247"/>
      <c r="F39" s="248"/>
      <c r="G39" s="6">
        <f>SUM(G7+G37)</f>
        <v>0</v>
      </c>
      <c r="I39" s="197"/>
    </row>
    <row r="40" spans="1:9" s="28" customFormat="1" ht="17.399999999999999" x14ac:dyDescent="0.3">
      <c r="A40" s="278" t="s">
        <v>41</v>
      </c>
      <c r="B40" s="279"/>
      <c r="C40" s="279"/>
      <c r="D40" s="279"/>
      <c r="E40" s="279"/>
      <c r="F40" s="280"/>
      <c r="G40" s="7">
        <f>G39*0.12</f>
        <v>0</v>
      </c>
      <c r="I40" s="197"/>
    </row>
    <row r="41" spans="1:9" s="28" customFormat="1" ht="17.399999999999999" x14ac:dyDescent="0.3">
      <c r="A41" s="246" t="s">
        <v>42</v>
      </c>
      <c r="B41" s="247"/>
      <c r="C41" s="247"/>
      <c r="D41" s="247"/>
      <c r="E41" s="247"/>
      <c r="F41" s="248"/>
      <c r="G41" s="7">
        <f>SUM(G39:G40)</f>
        <v>0</v>
      </c>
      <c r="I41" s="197"/>
    </row>
    <row r="42" spans="1:9" x14ac:dyDescent="0.3">
      <c r="A42" s="1"/>
    </row>
    <row r="43" spans="1:9" ht="28.8" x14ac:dyDescent="0.55000000000000004">
      <c r="A43" s="121" t="s">
        <v>390</v>
      </c>
    </row>
    <row r="44" spans="1:9" ht="30" x14ac:dyDescent="0.5">
      <c r="A44" s="281" t="s">
        <v>356</v>
      </c>
      <c r="B44" s="281"/>
      <c r="C44" s="281"/>
      <c r="D44" s="281"/>
      <c r="E44" s="281"/>
      <c r="F44" s="281"/>
      <c r="G44" s="282"/>
    </row>
    <row r="45" spans="1:9" ht="26.4" x14ac:dyDescent="0.3">
      <c r="A45" s="21" t="s">
        <v>7</v>
      </c>
      <c r="B45" s="2" t="s">
        <v>8</v>
      </c>
      <c r="C45" s="2" t="s">
        <v>9</v>
      </c>
      <c r="D45" s="2" t="s">
        <v>10</v>
      </c>
      <c r="E45" s="2" t="s">
        <v>11</v>
      </c>
      <c r="F45" s="2" t="s">
        <v>12</v>
      </c>
      <c r="G45" s="2" t="s">
        <v>13</v>
      </c>
    </row>
    <row r="46" spans="1:9" ht="26.4" x14ac:dyDescent="0.3">
      <c r="A46" s="42">
        <v>1</v>
      </c>
      <c r="B46" s="125"/>
      <c r="C46" s="42" t="s">
        <v>357</v>
      </c>
      <c r="D46" s="42" t="s">
        <v>15</v>
      </c>
      <c r="E46" s="43" t="s">
        <v>575</v>
      </c>
      <c r="F46" s="45">
        <v>355</v>
      </c>
      <c r="G46" s="45">
        <f>B46*F46</f>
        <v>0</v>
      </c>
    </row>
    <row r="47" spans="1:9" ht="18.75" customHeight="1" x14ac:dyDescent="0.3">
      <c r="A47" s="283" t="s">
        <v>21</v>
      </c>
      <c r="B47" s="284"/>
      <c r="C47" s="284"/>
      <c r="D47" s="284"/>
      <c r="E47" s="284"/>
      <c r="F47" s="285"/>
      <c r="G47" s="48">
        <f>G46</f>
        <v>0</v>
      </c>
    </row>
    <row r="48" spans="1:9" x14ac:dyDescent="0.3">
      <c r="A48" s="286"/>
      <c r="B48" s="287"/>
      <c r="C48" s="287"/>
      <c r="D48" s="287"/>
      <c r="E48" s="287"/>
      <c r="F48" s="287"/>
      <c r="G48" s="288"/>
    </row>
    <row r="49" spans="1:7" x14ac:dyDescent="0.3">
      <c r="A49" s="118">
        <v>1</v>
      </c>
      <c r="B49" s="126"/>
      <c r="C49" s="118" t="s">
        <v>358</v>
      </c>
      <c r="D49" s="118" t="s">
        <v>46</v>
      </c>
      <c r="E49" s="66" t="s">
        <v>359</v>
      </c>
      <c r="F49" s="216">
        <v>6.95</v>
      </c>
      <c r="G49" s="119">
        <f t="shared" ref="G49:G67" si="1">B49*F49</f>
        <v>0</v>
      </c>
    </row>
    <row r="50" spans="1:7" x14ac:dyDescent="0.3">
      <c r="A50" s="75">
        <v>1</v>
      </c>
      <c r="B50" s="127"/>
      <c r="C50" s="75" t="s">
        <v>360</v>
      </c>
      <c r="D50" s="75" t="s">
        <v>46</v>
      </c>
      <c r="E50" s="66" t="s">
        <v>361</v>
      </c>
      <c r="F50" s="216">
        <v>16.95</v>
      </c>
      <c r="G50" s="119">
        <f t="shared" si="1"/>
        <v>0</v>
      </c>
    </row>
    <row r="51" spans="1:7" x14ac:dyDescent="0.3">
      <c r="A51" s="75">
        <v>1</v>
      </c>
      <c r="B51" s="127"/>
      <c r="C51" s="75" t="s">
        <v>362</v>
      </c>
      <c r="D51" s="75" t="s">
        <v>44</v>
      </c>
      <c r="E51" s="120" t="s">
        <v>363</v>
      </c>
      <c r="F51" s="216">
        <v>36.4</v>
      </c>
      <c r="G51" s="119">
        <f t="shared" si="1"/>
        <v>0</v>
      </c>
    </row>
    <row r="52" spans="1:7" x14ac:dyDescent="0.3">
      <c r="A52" s="75">
        <v>1</v>
      </c>
      <c r="B52" s="127"/>
      <c r="C52" s="75" t="s">
        <v>364</v>
      </c>
      <c r="D52" s="75" t="s">
        <v>44</v>
      </c>
      <c r="E52" s="66" t="s">
        <v>365</v>
      </c>
      <c r="F52" s="216">
        <v>62.95</v>
      </c>
      <c r="G52" s="119">
        <f t="shared" si="1"/>
        <v>0</v>
      </c>
    </row>
    <row r="53" spans="1:7" x14ac:dyDescent="0.3">
      <c r="A53" s="75">
        <v>1</v>
      </c>
      <c r="B53" s="127"/>
      <c r="C53" s="75" t="s">
        <v>366</v>
      </c>
      <c r="D53" s="75" t="s">
        <v>46</v>
      </c>
      <c r="E53" s="120" t="s">
        <v>367</v>
      </c>
      <c r="F53" s="216">
        <v>8.25</v>
      </c>
      <c r="G53" s="119">
        <f t="shared" si="1"/>
        <v>0</v>
      </c>
    </row>
    <row r="54" spans="1:7" x14ac:dyDescent="0.3">
      <c r="A54" s="75">
        <v>1</v>
      </c>
      <c r="B54" s="127"/>
      <c r="C54" s="75" t="s">
        <v>368</v>
      </c>
      <c r="D54" s="75" t="s">
        <v>46</v>
      </c>
      <c r="E54" s="120" t="s">
        <v>369</v>
      </c>
      <c r="F54" s="216">
        <v>17.95</v>
      </c>
      <c r="G54" s="119">
        <f t="shared" si="1"/>
        <v>0</v>
      </c>
    </row>
    <row r="55" spans="1:7" x14ac:dyDescent="0.3">
      <c r="A55" s="75">
        <v>1</v>
      </c>
      <c r="B55" s="127"/>
      <c r="C55" s="75" t="s">
        <v>370</v>
      </c>
      <c r="D55" s="75" t="s">
        <v>44</v>
      </c>
      <c r="E55" s="120" t="s">
        <v>371</v>
      </c>
      <c r="F55" s="216">
        <v>5.25</v>
      </c>
      <c r="G55" s="119">
        <f t="shared" si="1"/>
        <v>0</v>
      </c>
    </row>
    <row r="56" spans="1:7" x14ac:dyDescent="0.3">
      <c r="A56" s="75">
        <v>1</v>
      </c>
      <c r="B56" s="127"/>
      <c r="C56" s="75" t="s">
        <v>372</v>
      </c>
      <c r="D56" s="75" t="s">
        <v>46</v>
      </c>
      <c r="E56" s="66" t="s">
        <v>373</v>
      </c>
      <c r="F56" s="216">
        <v>9.9499999999999993</v>
      </c>
      <c r="G56" s="119">
        <f t="shared" si="1"/>
        <v>0</v>
      </c>
    </row>
    <row r="57" spans="1:7" x14ac:dyDescent="0.3">
      <c r="A57" s="75">
        <v>1</v>
      </c>
      <c r="B57" s="127"/>
      <c r="C57" s="75" t="s">
        <v>324</v>
      </c>
      <c r="D57" s="75" t="s">
        <v>272</v>
      </c>
      <c r="E57" s="120" t="s">
        <v>273</v>
      </c>
      <c r="F57" s="216">
        <v>38.729999999999997</v>
      </c>
      <c r="G57" s="119">
        <f t="shared" si="1"/>
        <v>0</v>
      </c>
    </row>
    <row r="58" spans="1:7" x14ac:dyDescent="0.3">
      <c r="A58" s="118">
        <v>1</v>
      </c>
      <c r="B58" s="127"/>
      <c r="C58" s="118" t="s">
        <v>374</v>
      </c>
      <c r="D58" s="118" t="s">
        <v>46</v>
      </c>
      <c r="E58" s="66" t="s">
        <v>375</v>
      </c>
      <c r="F58" s="216">
        <v>15.95</v>
      </c>
      <c r="G58" s="119">
        <f t="shared" si="1"/>
        <v>0</v>
      </c>
    </row>
    <row r="59" spans="1:7" x14ac:dyDescent="0.3">
      <c r="A59" s="75">
        <v>1</v>
      </c>
      <c r="B59" s="127"/>
      <c r="C59" s="75" t="s">
        <v>376</v>
      </c>
      <c r="D59" s="75" t="s">
        <v>46</v>
      </c>
      <c r="E59" s="120" t="s">
        <v>377</v>
      </c>
      <c r="F59" s="216">
        <v>15.95</v>
      </c>
      <c r="G59" s="119">
        <f t="shared" si="1"/>
        <v>0</v>
      </c>
    </row>
    <row r="60" spans="1:7" x14ac:dyDescent="0.3">
      <c r="A60" s="75">
        <v>1</v>
      </c>
      <c r="B60" s="127"/>
      <c r="C60" s="75" t="s">
        <v>378</v>
      </c>
      <c r="D60" s="75" t="s">
        <v>46</v>
      </c>
      <c r="E60" s="66" t="s">
        <v>379</v>
      </c>
      <c r="F60" s="216">
        <v>19.95</v>
      </c>
      <c r="G60" s="119">
        <f t="shared" si="1"/>
        <v>0</v>
      </c>
    </row>
    <row r="61" spans="1:7" x14ac:dyDescent="0.3">
      <c r="A61" s="75">
        <v>1</v>
      </c>
      <c r="B61" s="127"/>
      <c r="C61" s="75" t="s">
        <v>380</v>
      </c>
      <c r="D61" s="75" t="s">
        <v>46</v>
      </c>
      <c r="E61" s="66" t="s">
        <v>381</v>
      </c>
      <c r="F61" s="216">
        <v>19.95</v>
      </c>
      <c r="G61" s="119">
        <f t="shared" si="1"/>
        <v>0</v>
      </c>
    </row>
    <row r="62" spans="1:7" x14ac:dyDescent="0.3">
      <c r="A62" s="75">
        <v>1</v>
      </c>
      <c r="B62" s="127"/>
      <c r="C62" s="75" t="s">
        <v>382</v>
      </c>
      <c r="D62" s="75" t="s">
        <v>46</v>
      </c>
      <c r="E62" s="66" t="s">
        <v>383</v>
      </c>
      <c r="F62" s="216">
        <v>29.95</v>
      </c>
      <c r="G62" s="119">
        <f t="shared" si="1"/>
        <v>0</v>
      </c>
    </row>
    <row r="63" spans="1:7" x14ac:dyDescent="0.3">
      <c r="A63" s="75">
        <v>1</v>
      </c>
      <c r="B63" s="127"/>
      <c r="C63" s="75" t="s">
        <v>597</v>
      </c>
      <c r="D63" s="75" t="s">
        <v>46</v>
      </c>
      <c r="E63" s="120" t="s">
        <v>598</v>
      </c>
      <c r="F63" s="220">
        <v>8.25</v>
      </c>
      <c r="G63" s="119">
        <f t="shared" si="1"/>
        <v>0</v>
      </c>
    </row>
    <row r="64" spans="1:7" x14ac:dyDescent="0.3">
      <c r="A64" s="75">
        <v>1</v>
      </c>
      <c r="B64" s="127"/>
      <c r="C64" s="75" t="s">
        <v>599</v>
      </c>
      <c r="D64" s="75" t="s">
        <v>46</v>
      </c>
      <c r="E64" s="120" t="s">
        <v>600</v>
      </c>
      <c r="F64" s="220">
        <v>29.95</v>
      </c>
      <c r="G64" s="119">
        <f t="shared" si="1"/>
        <v>0</v>
      </c>
    </row>
    <row r="65" spans="1:7" x14ac:dyDescent="0.3">
      <c r="A65" s="75">
        <v>2</v>
      </c>
      <c r="B65" s="127"/>
      <c r="C65" s="75" t="s">
        <v>384</v>
      </c>
      <c r="D65" s="75" t="s">
        <v>46</v>
      </c>
      <c r="E65" s="120" t="s">
        <v>385</v>
      </c>
      <c r="F65" s="220">
        <v>9.9499999999999993</v>
      </c>
      <c r="G65" s="119">
        <f t="shared" si="1"/>
        <v>0</v>
      </c>
    </row>
    <row r="66" spans="1:7" x14ac:dyDescent="0.3">
      <c r="A66" s="75">
        <v>1</v>
      </c>
      <c r="B66" s="127"/>
      <c r="C66" s="75" t="s">
        <v>386</v>
      </c>
      <c r="D66" s="75" t="s">
        <v>46</v>
      </c>
      <c r="E66" s="120" t="s">
        <v>387</v>
      </c>
      <c r="F66" s="216">
        <v>12.95</v>
      </c>
      <c r="G66" s="119">
        <f t="shared" si="1"/>
        <v>0</v>
      </c>
    </row>
    <row r="67" spans="1:7" x14ac:dyDescent="0.3">
      <c r="A67" s="75">
        <v>1</v>
      </c>
      <c r="B67" s="127"/>
      <c r="C67" s="75" t="s">
        <v>388</v>
      </c>
      <c r="D67" s="75" t="s">
        <v>46</v>
      </c>
      <c r="E67" s="120" t="s">
        <v>389</v>
      </c>
      <c r="F67" s="216">
        <v>19.95</v>
      </c>
      <c r="G67" s="119">
        <f t="shared" si="1"/>
        <v>0</v>
      </c>
    </row>
    <row r="68" spans="1:7" ht="17.399999999999999" x14ac:dyDescent="0.3">
      <c r="A68" s="246" t="s">
        <v>21</v>
      </c>
      <c r="B68" s="247"/>
      <c r="C68" s="247"/>
      <c r="D68" s="247"/>
      <c r="E68" s="247"/>
      <c r="F68" s="248"/>
      <c r="G68" s="6">
        <f>SUM(G49:G66)</f>
        <v>0</v>
      </c>
    </row>
    <row r="69" spans="1:7" x14ac:dyDescent="0.3">
      <c r="A69" s="289"/>
      <c r="B69" s="290"/>
      <c r="C69" s="290"/>
      <c r="D69" s="290"/>
      <c r="E69" s="290"/>
      <c r="F69" s="290"/>
      <c r="G69" s="291"/>
    </row>
    <row r="70" spans="1:7" ht="17.399999999999999" x14ac:dyDescent="0.3">
      <c r="A70" s="246" t="s">
        <v>40</v>
      </c>
      <c r="B70" s="247"/>
      <c r="C70" s="247"/>
      <c r="D70" s="247"/>
      <c r="E70" s="247"/>
      <c r="F70" s="248"/>
      <c r="G70" s="6">
        <f>SUM(G47+G68)</f>
        <v>0</v>
      </c>
    </row>
    <row r="71" spans="1:7" ht="17.399999999999999" x14ac:dyDescent="0.3">
      <c r="A71" s="278" t="s">
        <v>41</v>
      </c>
      <c r="B71" s="279"/>
      <c r="C71" s="279"/>
      <c r="D71" s="279"/>
      <c r="E71" s="279"/>
      <c r="F71" s="280"/>
      <c r="G71" s="7">
        <f>G70*0.12</f>
        <v>0</v>
      </c>
    </row>
    <row r="72" spans="1:7" ht="17.399999999999999" x14ac:dyDescent="0.3">
      <c r="A72" s="246" t="s">
        <v>42</v>
      </c>
      <c r="B72" s="247"/>
      <c r="C72" s="247"/>
      <c r="D72" s="247"/>
      <c r="E72" s="247"/>
      <c r="F72" s="248"/>
      <c r="G72" s="7">
        <f>SUM(G70:G71)</f>
        <v>0</v>
      </c>
    </row>
    <row r="73" spans="1:7" x14ac:dyDescent="0.3">
      <c r="A73" s="1"/>
    </row>
    <row r="74" spans="1:7" x14ac:dyDescent="0.3">
      <c r="A74" s="1"/>
    </row>
    <row r="75" spans="1:7" x14ac:dyDescent="0.3">
      <c r="A75" s="1"/>
    </row>
    <row r="76" spans="1:7" x14ac:dyDescent="0.3">
      <c r="A76" s="1"/>
    </row>
    <row r="77" spans="1:7" x14ac:dyDescent="0.3">
      <c r="A77" s="1"/>
    </row>
    <row r="78" spans="1:7" x14ac:dyDescent="0.3">
      <c r="A78" s="1"/>
    </row>
  </sheetData>
  <sheetProtection algorithmName="SHA-512" hashValue="3FMMRgWi1sqa43UPRTsogifp4Nl+G1FY7roJaacfrQgm9tYkEiJSeFNu0bNXNq9bRYLFUZyv23oqgAiOk2HSRQ==" saltValue="Xr2YkgG6E0UdEMpeEFdZlw==" spinCount="100000" sheet="1" objects="1" scenarios="1"/>
  <mergeCells count="19">
    <mergeCell ref="A4:G4"/>
    <mergeCell ref="A37:F37"/>
    <mergeCell ref="A39:F39"/>
    <mergeCell ref="A38:G38"/>
    <mergeCell ref="A1:G1"/>
    <mergeCell ref="A2:G2"/>
    <mergeCell ref="A3:G3"/>
    <mergeCell ref="A7:F7"/>
    <mergeCell ref="A8:G8"/>
    <mergeCell ref="A70:F70"/>
    <mergeCell ref="A71:F71"/>
    <mergeCell ref="A72:F72"/>
    <mergeCell ref="A40:F40"/>
    <mergeCell ref="A44:G44"/>
    <mergeCell ref="A47:F47"/>
    <mergeCell ref="A48:G48"/>
    <mergeCell ref="A68:F68"/>
    <mergeCell ref="A69:G69"/>
    <mergeCell ref="A41:F41"/>
  </mergeCells>
  <hyperlinks>
    <hyperlink ref="A1" r:id="rId1"/>
    <hyperlink ref="A1:G1" r:id="rId2" display="https://lab-aids.com/high-school-curriculum/curriculum-for-agricultural-science-education-case"/>
  </hyperlinks>
  <printOptions horizontalCentered="1" verticalCentered="1"/>
  <pageMargins left="0.7" right="0.7" top="0.75" bottom="0.75" header="0.3" footer="0.3"/>
  <pageSetup scale="49" orientation="portrait" r:id="rId3"/>
  <headerFooter>
    <oddFooter>&amp;CCurriculum for Agricultural Science Education © 2019 ASA – Lab-Aids – 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Layout" zoomScaleNormal="100" workbookViewId="0">
      <selection activeCell="A2" sqref="A2:G2"/>
    </sheetView>
  </sheetViews>
  <sheetFormatPr defaultColWidth="9.109375" defaultRowHeight="13.8" x14ac:dyDescent="0.25"/>
  <cols>
    <col min="1" max="1" width="15.33203125" style="28" customWidth="1"/>
    <col min="2" max="7" width="13.6640625" style="28" customWidth="1"/>
    <col min="8" max="8" width="17.88671875" style="28" customWidth="1"/>
    <col min="9" max="9" width="9.109375" style="28"/>
    <col min="10" max="10" width="13" style="28" customWidth="1"/>
    <col min="11" max="17" width="9.109375" style="28"/>
    <col min="18" max="18" width="9.109375" style="28" customWidth="1"/>
    <col min="19" max="16384" width="9.109375" style="28"/>
  </cols>
  <sheetData>
    <row r="1" spans="1:10" ht="66" customHeight="1" x14ac:dyDescent="0.3">
      <c r="A1" s="315"/>
      <c r="B1" s="231"/>
      <c r="C1" s="231"/>
      <c r="D1" s="231"/>
      <c r="E1" s="231"/>
      <c r="F1" s="231"/>
      <c r="G1" s="231"/>
    </row>
    <row r="2" spans="1:10" ht="36" customHeight="1" x14ac:dyDescent="0.3">
      <c r="A2" s="308" t="s">
        <v>579</v>
      </c>
      <c r="B2" s="312"/>
      <c r="C2" s="312"/>
      <c r="D2" s="312"/>
      <c r="E2" s="312"/>
      <c r="F2" s="312"/>
      <c r="G2" s="312"/>
      <c r="H2" s="209"/>
      <c r="I2" s="36"/>
    </row>
    <row r="3" spans="1:10" ht="76.5" customHeight="1" thickBot="1" x14ac:dyDescent="0.35">
      <c r="A3" s="313" t="s">
        <v>138</v>
      </c>
      <c r="B3" s="314"/>
      <c r="C3" s="314"/>
      <c r="D3" s="314"/>
      <c r="E3" s="314"/>
      <c r="F3" s="314"/>
      <c r="G3" s="314"/>
      <c r="H3" s="198"/>
      <c r="I3" s="197"/>
      <c r="J3" s="197"/>
    </row>
    <row r="4" spans="1:10" ht="15.9" customHeight="1" thickBot="1" x14ac:dyDescent="0.3">
      <c r="A4" s="316" t="s">
        <v>595</v>
      </c>
      <c r="B4" s="317"/>
      <c r="C4" s="317"/>
      <c r="D4" s="318"/>
      <c r="E4" s="366" t="s">
        <v>621</v>
      </c>
      <c r="F4" s="367"/>
      <c r="G4" s="367"/>
      <c r="H4" s="367"/>
    </row>
    <row r="5" spans="1:10" ht="14.1" customHeight="1" x14ac:dyDescent="0.25">
      <c r="A5" s="302"/>
      <c r="B5" s="206" t="s">
        <v>437</v>
      </c>
      <c r="C5" s="206" t="s">
        <v>437</v>
      </c>
      <c r="D5" s="304" t="s">
        <v>309</v>
      </c>
      <c r="E5" s="368" t="s">
        <v>620</v>
      </c>
      <c r="F5" s="369"/>
      <c r="G5" s="369"/>
      <c r="H5" s="369"/>
    </row>
    <row r="6" spans="1:10" ht="77.400000000000006" customHeight="1" thickBot="1" x14ac:dyDescent="0.3">
      <c r="A6" s="303"/>
      <c r="B6" s="207" t="s">
        <v>336</v>
      </c>
      <c r="C6" s="207" t="s">
        <v>337</v>
      </c>
      <c r="D6" s="305"/>
      <c r="E6" s="368"/>
      <c r="F6" s="369"/>
      <c r="G6" s="369"/>
      <c r="H6" s="369"/>
    </row>
    <row r="7" spans="1:10" ht="58.8" customHeight="1" x14ac:dyDescent="0.25">
      <c r="A7" s="309" t="s">
        <v>139</v>
      </c>
      <c r="B7" s="206" t="s">
        <v>602</v>
      </c>
      <c r="C7" s="206" t="s">
        <v>604</v>
      </c>
      <c r="D7" s="206" t="s">
        <v>602</v>
      </c>
      <c r="E7" s="368"/>
      <c r="F7" s="369"/>
      <c r="G7" s="369"/>
      <c r="H7" s="369"/>
    </row>
    <row r="8" spans="1:10" ht="49.8" customHeight="1" thickBot="1" x14ac:dyDescent="0.3">
      <c r="A8" s="310"/>
      <c r="B8" s="168" t="s">
        <v>603</v>
      </c>
      <c r="C8" s="168" t="s">
        <v>605</v>
      </c>
      <c r="D8" s="168" t="s">
        <v>603</v>
      </c>
      <c r="E8" s="368"/>
      <c r="F8" s="369"/>
      <c r="G8" s="369"/>
      <c r="H8" s="369"/>
    </row>
    <row r="9" spans="1:10" ht="31.5" customHeight="1" x14ac:dyDescent="0.25">
      <c r="A9" s="215"/>
      <c r="B9" s="214"/>
      <c r="C9" s="214"/>
      <c r="D9" s="214"/>
      <c r="E9" s="214"/>
      <c r="F9" s="214"/>
      <c r="G9" s="214"/>
      <c r="H9" s="213"/>
    </row>
    <row r="10" spans="1:10" ht="31.5" customHeight="1" x14ac:dyDescent="0.3">
      <c r="A10" s="297" t="s">
        <v>435</v>
      </c>
      <c r="B10" s="298"/>
      <c r="C10" s="298"/>
      <c r="D10" s="298"/>
      <c r="E10" s="298"/>
      <c r="F10" s="298"/>
      <c r="G10" s="298"/>
      <c r="H10" s="298"/>
    </row>
    <row r="11" spans="1:10" ht="31.5" customHeight="1" x14ac:dyDescent="0.25">
      <c r="A11" s="297" t="s">
        <v>606</v>
      </c>
      <c r="B11" s="297"/>
      <c r="C11" s="297"/>
      <c r="D11" s="297"/>
      <c r="E11" s="297"/>
      <c r="F11" s="297"/>
      <c r="G11" s="297"/>
      <c r="H11" s="297"/>
    </row>
    <row r="12" spans="1:10" ht="15.9" customHeight="1" thickBot="1" x14ac:dyDescent="0.3">
      <c r="A12" s="299" t="s">
        <v>596</v>
      </c>
      <c r="B12" s="300"/>
      <c r="C12" s="300"/>
      <c r="D12" s="300"/>
      <c r="E12" s="300"/>
      <c r="F12" s="300"/>
      <c r="G12" s="359"/>
      <c r="H12" s="365"/>
    </row>
    <row r="13" spans="1:10" ht="49.8" customHeight="1" x14ac:dyDescent="0.25">
      <c r="A13" s="169"/>
      <c r="B13" s="370" t="s">
        <v>437</v>
      </c>
      <c r="C13" s="370" t="s">
        <v>607</v>
      </c>
      <c r="D13" s="370" t="s">
        <v>608</v>
      </c>
      <c r="E13" s="371" t="s">
        <v>609</v>
      </c>
      <c r="F13" s="372" t="s">
        <v>610</v>
      </c>
      <c r="G13" s="360"/>
      <c r="H13" s="361"/>
    </row>
    <row r="14" spans="1:10" ht="31.5" customHeight="1" x14ac:dyDescent="0.25">
      <c r="A14" s="311"/>
      <c r="B14" s="373"/>
      <c r="C14" s="374" t="s">
        <v>622</v>
      </c>
      <c r="D14" s="374" t="s">
        <v>623</v>
      </c>
      <c r="E14" s="375" t="s">
        <v>624</v>
      </c>
      <c r="F14" s="375" t="s">
        <v>625</v>
      </c>
      <c r="G14" s="362"/>
      <c r="H14" s="363"/>
    </row>
    <row r="15" spans="1:10" ht="31.5" customHeight="1" x14ac:dyDescent="0.25">
      <c r="A15" s="311"/>
      <c r="B15" s="376" t="s">
        <v>611</v>
      </c>
      <c r="C15" s="377"/>
      <c r="D15" s="377"/>
      <c r="E15" s="375"/>
      <c r="F15" s="375"/>
      <c r="G15" s="362"/>
      <c r="H15" s="363"/>
    </row>
    <row r="16" spans="1:10" ht="49.8" customHeight="1" thickBot="1" x14ac:dyDescent="0.35">
      <c r="A16" s="303"/>
      <c r="B16" s="378" t="s">
        <v>626</v>
      </c>
      <c r="C16" s="379"/>
      <c r="D16" s="379"/>
      <c r="E16" s="380"/>
      <c r="F16" s="380"/>
      <c r="G16" s="362"/>
      <c r="H16" s="363"/>
    </row>
    <row r="17" spans="1:8" ht="31.5" customHeight="1" x14ac:dyDescent="0.25">
      <c r="A17" s="309" t="s">
        <v>436</v>
      </c>
      <c r="B17" s="370" t="s">
        <v>612</v>
      </c>
      <c r="C17" s="370" t="s">
        <v>612</v>
      </c>
      <c r="D17" s="381" t="s">
        <v>613</v>
      </c>
      <c r="E17" s="381" t="s">
        <v>614</v>
      </c>
      <c r="F17" s="382" t="s">
        <v>615</v>
      </c>
      <c r="G17" s="360"/>
      <c r="H17" s="364"/>
    </row>
    <row r="18" spans="1:8" ht="31.5" customHeight="1" thickBot="1" x14ac:dyDescent="0.3">
      <c r="A18" s="310"/>
      <c r="B18" s="383" t="s">
        <v>616</v>
      </c>
      <c r="C18" s="383" t="s">
        <v>616</v>
      </c>
      <c r="D18" s="383" t="s">
        <v>617</v>
      </c>
      <c r="E18" s="383" t="s">
        <v>618</v>
      </c>
      <c r="F18" s="384" t="s">
        <v>619</v>
      </c>
      <c r="G18" s="214"/>
      <c r="H18" s="214"/>
    </row>
    <row r="19" spans="1:8" ht="38.25" customHeight="1" x14ac:dyDescent="0.25">
      <c r="A19" s="306" t="s">
        <v>92</v>
      </c>
      <c r="B19" s="306"/>
      <c r="C19" s="306"/>
      <c r="D19" s="306"/>
      <c r="E19" s="306"/>
      <c r="F19" s="306"/>
      <c r="G19" s="307"/>
      <c r="H19" s="307"/>
    </row>
    <row r="20" spans="1:8" ht="14.4" customHeight="1" x14ac:dyDescent="0.25">
      <c r="A20" s="307"/>
      <c r="B20" s="307"/>
      <c r="C20" s="307"/>
      <c r="D20" s="307"/>
      <c r="E20" s="307"/>
      <c r="F20" s="307"/>
      <c r="G20" s="307"/>
      <c r="H20" s="307"/>
    </row>
    <row r="21" spans="1:8" ht="25.5" customHeight="1" x14ac:dyDescent="0.25">
      <c r="A21" s="209"/>
      <c r="B21" s="209"/>
      <c r="C21" s="209"/>
      <c r="D21" s="209"/>
      <c r="E21" s="209"/>
      <c r="F21" s="209"/>
      <c r="G21" s="209"/>
    </row>
    <row r="22" spans="1:8" ht="41.1" customHeight="1" x14ac:dyDescent="0.3">
      <c r="A22" s="308" t="s">
        <v>404</v>
      </c>
      <c r="B22" s="308"/>
      <c r="C22" s="308"/>
      <c r="D22" s="308"/>
      <c r="E22" s="308"/>
      <c r="F22" s="308"/>
      <c r="G22" s="308"/>
      <c r="H22" s="308"/>
    </row>
    <row r="23" spans="1:8" ht="17.399999999999999" x14ac:dyDescent="0.25">
      <c r="A23" s="301" t="s">
        <v>289</v>
      </c>
      <c r="B23" s="301"/>
      <c r="C23" s="301"/>
      <c r="D23" s="301"/>
      <c r="E23" s="301"/>
      <c r="F23" s="301"/>
      <c r="G23" s="301"/>
      <c r="H23" s="301"/>
    </row>
  </sheetData>
  <sheetProtection algorithmName="SHA-512" hashValue="yV/hcjc6ufsZipybHlMb0FBrBQfFxQ6yv+URY+PPAa8+cx351UKtU5KiRw6biUVsgTom0RkS1PuAla4CwC7sRw==" saltValue="PCsiKTpsAKhTKBbYK+n0Nw==" spinCount="100000" sheet="1" objects="1" scenarios="1"/>
  <mergeCells count="23">
    <mergeCell ref="A2:G2"/>
    <mergeCell ref="A3:G3"/>
    <mergeCell ref="A1:G1"/>
    <mergeCell ref="A7:A8"/>
    <mergeCell ref="G14:G16"/>
    <mergeCell ref="A4:D4"/>
    <mergeCell ref="E4:H4"/>
    <mergeCell ref="E5:H8"/>
    <mergeCell ref="H14:H16"/>
    <mergeCell ref="A10:H10"/>
    <mergeCell ref="A12:G12"/>
    <mergeCell ref="A23:H23"/>
    <mergeCell ref="A5:A6"/>
    <mergeCell ref="F14:F16"/>
    <mergeCell ref="D5:D6"/>
    <mergeCell ref="E14:E16"/>
    <mergeCell ref="A11:H11"/>
    <mergeCell ref="A19:H20"/>
    <mergeCell ref="A22:H22"/>
    <mergeCell ref="A17:A18"/>
    <mergeCell ref="C14:C16"/>
    <mergeCell ref="D14:D16"/>
    <mergeCell ref="A14:A16"/>
  </mergeCells>
  <hyperlinks>
    <hyperlink ref="A23" r:id="rId1" display="CASE Store"/>
    <hyperlink ref="A23:G23" r:id="rId2" display="CASE Store."/>
  </hyperlinks>
  <printOptions horizontalCentered="1" verticalCentered="1"/>
  <pageMargins left="0.7" right="0.7" top="0.5" bottom="0.5" header="0.3" footer="0.3"/>
  <pageSetup scale="78" orientation="portrait" r:id="rId3"/>
  <headerFooter>
    <oddFooter>&amp;CCurriculum for Agricultural Science Education © 2019 ASA – Newbyte – Page &amp;P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view="pageLayout" zoomScaleNormal="100" workbookViewId="0">
      <selection activeCell="A2" sqref="A2:F2"/>
    </sheetView>
  </sheetViews>
  <sheetFormatPr defaultColWidth="8.6640625" defaultRowHeight="13.8" x14ac:dyDescent="0.25"/>
  <cols>
    <col min="1" max="1" width="14.109375" style="209" customWidth="1"/>
    <col min="2" max="2" width="9.5546875" style="209" customWidth="1"/>
    <col min="3" max="3" width="8.6640625" style="28" customWidth="1"/>
    <col min="4" max="4" width="32" style="28" customWidth="1"/>
    <col min="5" max="5" width="13" style="28" customWidth="1"/>
    <col min="6" max="6" width="13.109375" style="28" customWidth="1"/>
    <col min="7" max="251" width="9.109375" style="28" customWidth="1"/>
    <col min="252" max="252" width="8.33203125" style="28" customWidth="1"/>
    <col min="253" max="16384" width="8.6640625" style="28"/>
  </cols>
  <sheetData>
    <row r="1" spans="1:9" ht="94.5" customHeight="1" x14ac:dyDescent="0.3">
      <c r="A1" s="208"/>
      <c r="B1" s="208"/>
      <c r="C1" s="195"/>
      <c r="D1" s="195"/>
      <c r="E1" s="195"/>
      <c r="F1" s="195"/>
    </row>
    <row r="2" spans="1:9" ht="39.75" customHeight="1" x14ac:dyDescent="0.3">
      <c r="A2" s="308" t="s">
        <v>581</v>
      </c>
      <c r="B2" s="308"/>
      <c r="C2" s="256"/>
      <c r="D2" s="256"/>
      <c r="E2" s="256"/>
      <c r="F2" s="256"/>
    </row>
    <row r="3" spans="1:9" ht="63" customHeight="1" x14ac:dyDescent="0.3">
      <c r="A3" s="313" t="s">
        <v>93</v>
      </c>
      <c r="B3" s="313"/>
      <c r="C3" s="256"/>
      <c r="D3" s="256"/>
      <c r="E3" s="256"/>
      <c r="F3" s="256"/>
    </row>
    <row r="4" spans="1:9" s="142" customFormat="1" ht="39" customHeight="1" x14ac:dyDescent="0.25">
      <c r="A4" s="21" t="s">
        <v>7</v>
      </c>
      <c r="B4" s="21" t="s">
        <v>8</v>
      </c>
      <c r="C4" s="2" t="s">
        <v>9</v>
      </c>
      <c r="D4" s="2" t="s">
        <v>11</v>
      </c>
      <c r="E4" s="2" t="s">
        <v>281</v>
      </c>
      <c r="F4" s="2" t="s">
        <v>284</v>
      </c>
    </row>
    <row r="5" spans="1:9" s="142" customFormat="1" x14ac:dyDescent="0.25">
      <c r="A5" s="11">
        <v>10</v>
      </c>
      <c r="B5" s="146"/>
      <c r="C5" s="22" t="s">
        <v>294</v>
      </c>
      <c r="D5" s="15" t="s">
        <v>295</v>
      </c>
      <c r="E5" s="23">
        <v>329</v>
      </c>
      <c r="F5" s="61">
        <f t="shared" ref="F5:F11" si="0">SUM(B5*E5)</f>
        <v>0</v>
      </c>
    </row>
    <row r="6" spans="1:9" s="142" customFormat="1" ht="14.4" x14ac:dyDescent="0.3">
      <c r="A6" s="11">
        <v>10</v>
      </c>
      <c r="B6" s="146"/>
      <c r="C6" s="22" t="s">
        <v>103</v>
      </c>
      <c r="D6" s="15" t="s">
        <v>59</v>
      </c>
      <c r="E6" s="23">
        <v>269</v>
      </c>
      <c r="F6" s="61">
        <f t="shared" si="0"/>
        <v>0</v>
      </c>
      <c r="I6"/>
    </row>
    <row r="7" spans="1:9" s="142" customFormat="1" ht="14.4" x14ac:dyDescent="0.3">
      <c r="A7" s="11">
        <v>10</v>
      </c>
      <c r="B7" s="146"/>
      <c r="C7" s="22" t="s">
        <v>104</v>
      </c>
      <c r="D7" s="15" t="s">
        <v>62</v>
      </c>
      <c r="E7" s="23">
        <v>89</v>
      </c>
      <c r="F7" s="61">
        <f t="shared" si="0"/>
        <v>0</v>
      </c>
      <c r="I7"/>
    </row>
    <row r="8" spans="1:9" s="142" customFormat="1" ht="14.4" x14ac:dyDescent="0.3">
      <c r="A8" s="11">
        <v>20</v>
      </c>
      <c r="B8" s="146"/>
      <c r="C8" s="22" t="s">
        <v>105</v>
      </c>
      <c r="D8" s="15" t="s">
        <v>60</v>
      </c>
      <c r="E8" s="23">
        <v>29</v>
      </c>
      <c r="F8" s="61">
        <f t="shared" si="0"/>
        <v>0</v>
      </c>
      <c r="I8"/>
    </row>
    <row r="9" spans="1:9" s="142" customFormat="1" ht="14.4" x14ac:dyDescent="0.3">
      <c r="A9" s="143">
        <v>10</v>
      </c>
      <c r="B9" s="147"/>
      <c r="C9" s="65" t="s">
        <v>106</v>
      </c>
      <c r="D9" s="66" t="s">
        <v>107</v>
      </c>
      <c r="E9" s="23">
        <v>5</v>
      </c>
      <c r="F9" s="61">
        <f t="shared" si="0"/>
        <v>0</v>
      </c>
      <c r="I9"/>
    </row>
    <row r="10" spans="1:9" s="142" customFormat="1" ht="14.4" x14ac:dyDescent="0.3">
      <c r="A10" s="143" t="s">
        <v>280</v>
      </c>
      <c r="B10" s="147"/>
      <c r="C10" s="65" t="s">
        <v>338</v>
      </c>
      <c r="D10" s="66" t="s">
        <v>339</v>
      </c>
      <c r="E10" s="23">
        <v>79</v>
      </c>
      <c r="F10" s="61">
        <f t="shared" si="0"/>
        <v>0</v>
      </c>
      <c r="I10"/>
    </row>
    <row r="11" spans="1:9" ht="14.4" x14ac:dyDescent="0.3">
      <c r="A11" s="13" t="s">
        <v>280</v>
      </c>
      <c r="B11" s="165"/>
      <c r="C11" s="108" t="s">
        <v>402</v>
      </c>
      <c r="D11" s="14" t="s">
        <v>308</v>
      </c>
      <c r="E11" s="23">
        <v>129</v>
      </c>
      <c r="F11" s="61">
        <f t="shared" si="0"/>
        <v>0</v>
      </c>
      <c r="I11"/>
    </row>
    <row r="12" spans="1:9" ht="14.4" x14ac:dyDescent="0.3">
      <c r="A12" s="55"/>
      <c r="B12" s="55"/>
      <c r="C12" s="55"/>
      <c r="D12" s="56"/>
      <c r="E12" s="57"/>
      <c r="I12"/>
    </row>
    <row r="13" spans="1:9" ht="16.8" x14ac:dyDescent="0.3">
      <c r="A13" s="321" t="s">
        <v>21</v>
      </c>
      <c r="B13" s="322"/>
      <c r="C13" s="322"/>
      <c r="D13" s="322"/>
      <c r="E13" s="323"/>
      <c r="F13" s="59">
        <f>SUM(F5:F11)</f>
        <v>0</v>
      </c>
    </row>
    <row r="14" spans="1:9" ht="17.399999999999999" x14ac:dyDescent="0.3">
      <c r="A14" s="246" t="s">
        <v>285</v>
      </c>
      <c r="B14" s="290"/>
      <c r="C14" s="290"/>
      <c r="D14" s="290"/>
      <c r="E14" s="291"/>
      <c r="F14" s="60">
        <f>(F13*0.03)</f>
        <v>0</v>
      </c>
    </row>
    <row r="15" spans="1:9" ht="17.399999999999999" x14ac:dyDescent="0.3">
      <c r="A15" s="278" t="s">
        <v>580</v>
      </c>
      <c r="B15" s="324"/>
      <c r="C15" s="324"/>
      <c r="D15" s="324"/>
      <c r="E15" s="325"/>
      <c r="F15" s="58">
        <f>F13*0.02</f>
        <v>0</v>
      </c>
    </row>
    <row r="16" spans="1:9" ht="17.399999999999999" x14ac:dyDescent="0.3">
      <c r="A16" s="246" t="s">
        <v>42</v>
      </c>
      <c r="B16" s="324"/>
      <c r="C16" s="324"/>
      <c r="D16" s="324"/>
      <c r="E16" s="325"/>
      <c r="F16" s="58">
        <f>F13-F14+F15</f>
        <v>0</v>
      </c>
    </row>
    <row r="17" spans="1:6" x14ac:dyDescent="0.25">
      <c r="A17" s="28"/>
      <c r="B17" s="28"/>
    </row>
    <row r="18" spans="1:6" ht="65.25" customHeight="1" x14ac:dyDescent="0.3">
      <c r="A18" s="308" t="s">
        <v>296</v>
      </c>
      <c r="B18" s="308"/>
      <c r="C18" s="320"/>
      <c r="D18" s="320"/>
      <c r="E18" s="320"/>
      <c r="F18" s="320"/>
    </row>
    <row r="19" spans="1:6" ht="17.399999999999999" x14ac:dyDescent="0.3">
      <c r="A19" s="301" t="s">
        <v>289</v>
      </c>
      <c r="B19" s="319"/>
      <c r="C19" s="319"/>
      <c r="D19" s="319"/>
      <c r="E19" s="319"/>
      <c r="F19" s="319"/>
    </row>
    <row r="20" spans="1:6" x14ac:dyDescent="0.25">
      <c r="A20" s="28"/>
      <c r="B20" s="28"/>
    </row>
    <row r="21" spans="1:6" x14ac:dyDescent="0.25">
      <c r="A21" s="28"/>
      <c r="B21" s="28"/>
    </row>
    <row r="22" spans="1:6" x14ac:dyDescent="0.25">
      <c r="A22" s="28"/>
      <c r="B22" s="28"/>
    </row>
  </sheetData>
  <sheetProtection algorithmName="SHA-512" hashValue="kGSZcuG+iU7PxF0QIZUHwa9VHewdwiQ2q1MA75cKd80NSvasYQAuJ3y3hc5j1qQHogjb4N8EjtnvtajY9yNjxA==" saltValue="Lp7NWAWkuuqfgsiUDYUsvw==" spinCount="100000" sheet="1"/>
  <mergeCells count="8">
    <mergeCell ref="A19:F19"/>
    <mergeCell ref="A2:F2"/>
    <mergeCell ref="A3:F3"/>
    <mergeCell ref="A18:F18"/>
    <mergeCell ref="A13:E13"/>
    <mergeCell ref="A14:E14"/>
    <mergeCell ref="A15:E15"/>
    <mergeCell ref="A16:E16"/>
  </mergeCells>
  <hyperlinks>
    <hyperlink ref="A19" r:id="rId1" display="CASE Store"/>
    <hyperlink ref="A19:F19" r:id="rId2" display="CASE Store."/>
  </hyperlinks>
  <printOptions horizontalCentered="1" verticalCentered="1"/>
  <pageMargins left="0.7" right="0.7" top="0.5" bottom="0.5" header="0.3" footer="0.55000000000000004"/>
  <pageSetup orientation="portrait" r:id="rId3"/>
  <headerFooter>
    <oddFooter>&amp;A&amp;RPage &amp;P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2"/>
  <sheetViews>
    <sheetView showGridLines="0" view="pageLayout" zoomScaleNormal="80" workbookViewId="0">
      <selection activeCell="A4" sqref="A4:G4"/>
    </sheetView>
  </sheetViews>
  <sheetFormatPr defaultColWidth="8.6640625" defaultRowHeight="13.8" x14ac:dyDescent="0.25"/>
  <cols>
    <col min="1" max="1" width="16" style="33" customWidth="1"/>
    <col min="2" max="2" width="9.88671875" style="28" customWidth="1"/>
    <col min="3" max="3" width="13.6640625" style="28" customWidth="1"/>
    <col min="4" max="4" width="7.88671875" style="28" customWidth="1"/>
    <col min="5" max="5" width="54.6640625" style="28" customWidth="1"/>
    <col min="6" max="6" width="15.44140625" style="28" customWidth="1"/>
    <col min="7" max="7" width="15.5546875" style="28" customWidth="1"/>
    <col min="8" max="10" width="9.109375" style="28" hidden="1" customWidth="1"/>
    <col min="11" max="253" width="9.109375" style="28" customWidth="1"/>
    <col min="254" max="254" width="8.33203125" style="28" customWidth="1"/>
    <col min="255" max="16384" width="8.6640625" style="28"/>
  </cols>
  <sheetData>
    <row r="1" spans="1:10" ht="86.25" customHeight="1" x14ac:dyDescent="0.25">
      <c r="A1" s="349"/>
      <c r="B1" s="349"/>
      <c r="C1" s="349"/>
      <c r="D1" s="349"/>
      <c r="E1" s="349"/>
      <c r="F1" s="349"/>
      <c r="G1" s="349"/>
    </row>
    <row r="2" spans="1:10" ht="54.75" customHeight="1" x14ac:dyDescent="0.45">
      <c r="A2" s="351" t="s">
        <v>443</v>
      </c>
      <c r="B2" s="351"/>
      <c r="C2" s="351"/>
      <c r="D2" s="351"/>
      <c r="E2" s="351"/>
      <c r="F2" s="351"/>
      <c r="G2" s="351"/>
    </row>
    <row r="3" spans="1:10" ht="27" customHeight="1" x14ac:dyDescent="0.45">
      <c r="A3" s="351" t="s">
        <v>441</v>
      </c>
      <c r="B3" s="351"/>
      <c r="C3" s="351"/>
      <c r="D3" s="351"/>
      <c r="E3" s="351"/>
      <c r="F3" s="351"/>
      <c r="G3" s="351"/>
    </row>
    <row r="4" spans="1:10" ht="25.5" customHeight="1" x14ac:dyDescent="0.45">
      <c r="A4" s="350" t="s">
        <v>582</v>
      </c>
      <c r="B4" s="350"/>
      <c r="C4" s="350"/>
      <c r="D4" s="350"/>
      <c r="E4" s="350"/>
      <c r="F4" s="350"/>
      <c r="G4" s="350"/>
    </row>
    <row r="5" spans="1:10" ht="25.5" customHeight="1" x14ac:dyDescent="0.45">
      <c r="A5" s="350" t="s">
        <v>395</v>
      </c>
      <c r="B5" s="350"/>
      <c r="C5" s="350"/>
      <c r="D5" s="350"/>
      <c r="E5" s="350"/>
      <c r="F5" s="350"/>
      <c r="G5" s="350"/>
    </row>
    <row r="6" spans="1:10" ht="57" customHeight="1" x14ac:dyDescent="0.45">
      <c r="A6" s="350" t="s">
        <v>354</v>
      </c>
      <c r="B6" s="350"/>
      <c r="C6" s="350"/>
      <c r="D6" s="350"/>
      <c r="E6" s="350"/>
      <c r="F6" s="350"/>
      <c r="G6" s="350"/>
    </row>
    <row r="7" spans="1:10" ht="30.75" customHeight="1" x14ac:dyDescent="0.4">
      <c r="A7" s="335" t="s">
        <v>94</v>
      </c>
      <c r="B7" s="336"/>
      <c r="C7" s="336"/>
      <c r="D7" s="336"/>
      <c r="E7" s="336"/>
      <c r="F7" s="337"/>
      <c r="G7" s="29"/>
    </row>
    <row r="8" spans="1:10" ht="15" customHeight="1" x14ac:dyDescent="0.4">
      <c r="A8" s="274" t="s">
        <v>81</v>
      </c>
      <c r="B8" s="275"/>
      <c r="C8" s="263"/>
      <c r="D8" s="264"/>
      <c r="E8" s="264"/>
      <c r="F8" s="264"/>
      <c r="G8" s="29"/>
    </row>
    <row r="9" spans="1:10" ht="15" customHeight="1" x14ac:dyDescent="0.4">
      <c r="A9" s="274" t="s">
        <v>82</v>
      </c>
      <c r="B9" s="275"/>
      <c r="C9" s="263"/>
      <c r="D9" s="264"/>
      <c r="E9" s="264"/>
      <c r="F9" s="264"/>
      <c r="G9" s="29"/>
    </row>
    <row r="10" spans="1:10" ht="15" customHeight="1" x14ac:dyDescent="0.4">
      <c r="A10" s="274" t="s">
        <v>90</v>
      </c>
      <c r="B10" s="275"/>
      <c r="C10" s="276"/>
      <c r="D10" s="277"/>
      <c r="E10" s="277"/>
      <c r="F10" s="277"/>
      <c r="G10" s="29"/>
      <c r="J10" s="53"/>
    </row>
    <row r="11" spans="1:10" ht="15" customHeight="1" x14ac:dyDescent="0.4">
      <c r="A11" s="274" t="s">
        <v>89</v>
      </c>
      <c r="B11" s="275"/>
      <c r="C11" s="263"/>
      <c r="D11" s="264"/>
      <c r="E11" s="264"/>
      <c r="F11" s="264"/>
      <c r="G11" s="29"/>
    </row>
    <row r="12" spans="1:10" ht="15" customHeight="1" x14ac:dyDescent="0.4">
      <c r="A12" s="265" t="s">
        <v>83</v>
      </c>
      <c r="B12" s="266"/>
      <c r="C12" s="266"/>
      <c r="D12" s="267"/>
      <c r="E12" s="265" t="s">
        <v>84</v>
      </c>
      <c r="F12" s="268"/>
      <c r="G12" s="29"/>
    </row>
    <row r="13" spans="1:10" ht="15" customHeight="1" x14ac:dyDescent="0.4">
      <c r="A13" s="240"/>
      <c r="B13" s="241"/>
      <c r="C13" s="241"/>
      <c r="D13" s="236"/>
      <c r="E13" s="174"/>
      <c r="F13" s="175"/>
      <c r="G13" s="29"/>
    </row>
    <row r="14" spans="1:10" ht="15" customHeight="1" x14ac:dyDescent="0.4">
      <c r="A14" s="242" t="s">
        <v>91</v>
      </c>
      <c r="B14" s="243"/>
      <c r="C14" s="243"/>
      <c r="D14" s="244"/>
      <c r="E14" s="242" t="s">
        <v>85</v>
      </c>
      <c r="F14" s="259"/>
      <c r="G14" s="29"/>
    </row>
    <row r="15" spans="1:10" ht="15" customHeight="1" x14ac:dyDescent="0.4">
      <c r="A15" s="240"/>
      <c r="B15" s="241"/>
      <c r="C15" s="241"/>
      <c r="D15" s="236"/>
      <c r="E15" s="235"/>
      <c r="F15" s="236"/>
      <c r="G15" s="29"/>
    </row>
    <row r="16" spans="1:10" ht="15" customHeight="1" x14ac:dyDescent="0.4">
      <c r="A16" s="242" t="s">
        <v>85</v>
      </c>
      <c r="B16" s="243"/>
      <c r="C16" s="243"/>
      <c r="D16" s="244"/>
      <c r="E16" s="242" t="s">
        <v>85</v>
      </c>
      <c r="F16" s="259"/>
      <c r="G16" s="29"/>
    </row>
    <row r="17" spans="1:10" ht="15" customHeight="1" x14ac:dyDescent="0.4">
      <c r="A17" s="240"/>
      <c r="B17" s="241"/>
      <c r="C17" s="241"/>
      <c r="D17" s="236"/>
      <c r="E17" s="235"/>
      <c r="F17" s="236"/>
      <c r="G17" s="29"/>
    </row>
    <row r="18" spans="1:10" ht="15" customHeight="1" x14ac:dyDescent="0.4">
      <c r="A18" s="242" t="s">
        <v>86</v>
      </c>
      <c r="B18" s="243"/>
      <c r="C18" s="243"/>
      <c r="D18" s="244"/>
      <c r="E18" s="242" t="s">
        <v>86</v>
      </c>
      <c r="F18" s="259"/>
      <c r="G18" s="29"/>
    </row>
    <row r="19" spans="1:10" ht="15" customHeight="1" x14ac:dyDescent="0.4">
      <c r="A19" s="263"/>
      <c r="B19" s="269"/>
      <c r="C19" s="272"/>
      <c r="D19" s="273"/>
      <c r="E19" s="51"/>
      <c r="F19" s="52"/>
      <c r="G19" s="29"/>
    </row>
    <row r="20" spans="1:10" ht="15" customHeight="1" x14ac:dyDescent="0.4">
      <c r="A20" s="270" t="s">
        <v>87</v>
      </c>
      <c r="B20" s="271"/>
      <c r="C20" s="242" t="s">
        <v>88</v>
      </c>
      <c r="D20" s="244"/>
      <c r="E20" s="50" t="s">
        <v>87</v>
      </c>
      <c r="F20" s="50" t="s">
        <v>88</v>
      </c>
      <c r="G20" s="29"/>
    </row>
    <row r="21" spans="1:10" ht="15" customHeight="1" x14ac:dyDescent="0.4">
      <c r="A21" s="40"/>
      <c r="B21" s="67"/>
      <c r="C21" s="40"/>
      <c r="D21" s="67"/>
      <c r="E21" s="40"/>
      <c r="F21" s="40"/>
      <c r="G21" s="29"/>
    </row>
    <row r="22" spans="1:10" ht="30" x14ac:dyDescent="0.5">
      <c r="A22" s="281" t="s">
        <v>6</v>
      </c>
      <c r="B22" s="281"/>
      <c r="C22" s="281"/>
      <c r="D22" s="281"/>
      <c r="E22" s="281"/>
      <c r="F22" s="281"/>
      <c r="G22" s="282"/>
    </row>
    <row r="23" spans="1:10" ht="31.5" customHeight="1" x14ac:dyDescent="0.25">
      <c r="A23" s="21" t="s">
        <v>7</v>
      </c>
      <c r="B23" s="2" t="s">
        <v>8</v>
      </c>
      <c r="C23" s="2" t="s">
        <v>9</v>
      </c>
      <c r="D23" s="2" t="s">
        <v>10</v>
      </c>
      <c r="E23" s="2" t="s">
        <v>11</v>
      </c>
      <c r="F23" s="2" t="s">
        <v>12</v>
      </c>
      <c r="G23" s="2" t="s">
        <v>13</v>
      </c>
    </row>
    <row r="24" spans="1:10" s="31" customFormat="1" ht="14.25" customHeight="1" x14ac:dyDescent="0.25">
      <c r="A24" s="163">
        <v>10</v>
      </c>
      <c r="B24" s="164"/>
      <c r="C24" s="210" t="str">
        <f>HYPERLINK(I24,J24)</f>
        <v>470148-792</v>
      </c>
      <c r="D24" s="111" t="s">
        <v>14</v>
      </c>
      <c r="E24" s="112" t="s">
        <v>348</v>
      </c>
      <c r="F24" s="217">
        <v>25.95</v>
      </c>
      <c r="G24" s="74">
        <f t="shared" ref="G24:G46" si="0">B24*F24</f>
        <v>0</v>
      </c>
      <c r="H24" s="46" t="s">
        <v>505</v>
      </c>
      <c r="I24" s="142" t="s">
        <v>548</v>
      </c>
      <c r="J24" s="183" t="s">
        <v>438</v>
      </c>
    </row>
    <row r="25" spans="1:10" s="31" customFormat="1" ht="14.25" customHeight="1" x14ac:dyDescent="0.25">
      <c r="A25" s="163">
        <v>20</v>
      </c>
      <c r="B25" s="164"/>
      <c r="C25" s="210" t="str">
        <f t="shared" ref="C25:C46" si="1">HYPERLINK(I25,J25)</f>
        <v>470019-518</v>
      </c>
      <c r="D25" s="85" t="s">
        <v>14</v>
      </c>
      <c r="E25" s="86" t="s">
        <v>297</v>
      </c>
      <c r="F25" s="217">
        <v>17.399999999999999</v>
      </c>
      <c r="G25" s="74">
        <f t="shared" si="0"/>
        <v>0</v>
      </c>
      <c r="H25" s="46" t="s">
        <v>505</v>
      </c>
      <c r="I25" s="142" t="s">
        <v>549</v>
      </c>
      <c r="J25" s="163" t="s">
        <v>485</v>
      </c>
    </row>
    <row r="26" spans="1:10" s="31" customFormat="1" ht="14.4" x14ac:dyDescent="0.25">
      <c r="A26" s="163">
        <v>1</v>
      </c>
      <c r="B26" s="164"/>
      <c r="C26" s="210" t="str">
        <f t="shared" si="1"/>
        <v>470015-776</v>
      </c>
      <c r="D26" s="85" t="s">
        <v>15</v>
      </c>
      <c r="E26" s="86" t="s">
        <v>43</v>
      </c>
      <c r="F26" s="217">
        <v>109</v>
      </c>
      <c r="G26" s="74">
        <f t="shared" si="0"/>
        <v>0</v>
      </c>
      <c r="H26" s="46" t="s">
        <v>505</v>
      </c>
      <c r="I26" s="142" t="s">
        <v>550</v>
      </c>
      <c r="J26" s="163" t="s">
        <v>486</v>
      </c>
    </row>
    <row r="27" spans="1:10" s="31" customFormat="1" ht="14.25" customHeight="1" x14ac:dyDescent="0.25">
      <c r="A27" s="185">
        <v>10</v>
      </c>
      <c r="B27" s="186"/>
      <c r="C27" s="210" t="str">
        <f t="shared" si="1"/>
        <v>470144-214</v>
      </c>
      <c r="D27" s="187" t="s">
        <v>14</v>
      </c>
      <c r="E27" s="188" t="s">
        <v>444</v>
      </c>
      <c r="F27" s="217">
        <v>72.55</v>
      </c>
      <c r="G27" s="189">
        <f t="shared" si="0"/>
        <v>0</v>
      </c>
      <c r="H27" s="46" t="s">
        <v>505</v>
      </c>
      <c r="I27" s="142" t="s">
        <v>551</v>
      </c>
      <c r="J27" s="185" t="s">
        <v>487</v>
      </c>
    </row>
    <row r="28" spans="1:10" s="31" customFormat="1" ht="15.75" customHeight="1" x14ac:dyDescent="0.25">
      <c r="A28" s="185">
        <v>20</v>
      </c>
      <c r="B28" s="186"/>
      <c r="C28" s="210" t="str">
        <f t="shared" si="1"/>
        <v>470177-936</v>
      </c>
      <c r="D28" s="187" t="s">
        <v>14</v>
      </c>
      <c r="E28" s="188" t="s">
        <v>445</v>
      </c>
      <c r="F28" s="217">
        <v>18.25</v>
      </c>
      <c r="G28" s="189">
        <f t="shared" si="0"/>
        <v>0</v>
      </c>
      <c r="H28" s="46" t="s">
        <v>505</v>
      </c>
      <c r="I28" s="142" t="s">
        <v>552</v>
      </c>
      <c r="J28" s="185" t="s">
        <v>488</v>
      </c>
    </row>
    <row r="29" spans="1:10" s="142" customFormat="1" ht="15.75" customHeight="1" x14ac:dyDescent="0.25">
      <c r="A29" s="185" t="s">
        <v>585</v>
      </c>
      <c r="B29" s="186"/>
      <c r="C29" s="210" t="str">
        <f t="shared" si="1"/>
        <v>470006-170</v>
      </c>
      <c r="D29" s="187" t="s">
        <v>14</v>
      </c>
      <c r="E29" s="188" t="s">
        <v>446</v>
      </c>
      <c r="F29" s="217">
        <v>12.65</v>
      </c>
      <c r="G29" s="189">
        <f t="shared" si="0"/>
        <v>0</v>
      </c>
      <c r="H29" s="46" t="s">
        <v>505</v>
      </c>
      <c r="I29" s="142" t="s">
        <v>553</v>
      </c>
      <c r="J29" s="185" t="s">
        <v>489</v>
      </c>
    </row>
    <row r="30" spans="1:10" s="142" customFormat="1" ht="15.75" customHeight="1" x14ac:dyDescent="0.25">
      <c r="A30" s="185" t="s">
        <v>585</v>
      </c>
      <c r="B30" s="186"/>
      <c r="C30" s="210" t="str">
        <f t="shared" si="1"/>
        <v>470006-172</v>
      </c>
      <c r="D30" s="187" t="s">
        <v>14</v>
      </c>
      <c r="E30" s="188" t="s">
        <v>447</v>
      </c>
      <c r="F30" s="217">
        <v>5.95</v>
      </c>
      <c r="G30" s="189">
        <f t="shared" si="0"/>
        <v>0</v>
      </c>
      <c r="H30" s="46" t="s">
        <v>505</v>
      </c>
      <c r="I30" s="142" t="s">
        <v>554</v>
      </c>
      <c r="J30" s="185" t="s">
        <v>490</v>
      </c>
    </row>
    <row r="31" spans="1:10" s="31" customFormat="1" ht="14.25" customHeight="1" x14ac:dyDescent="0.25">
      <c r="A31" s="163">
        <v>1</v>
      </c>
      <c r="B31" s="164"/>
      <c r="C31" s="210" t="str">
        <f t="shared" si="1"/>
        <v>470018-850</v>
      </c>
      <c r="D31" s="85" t="s">
        <v>44</v>
      </c>
      <c r="E31" s="86" t="s">
        <v>291</v>
      </c>
      <c r="F31" s="217">
        <v>7.95</v>
      </c>
      <c r="G31" s="74">
        <f t="shared" si="0"/>
        <v>0</v>
      </c>
      <c r="H31" s="46" t="s">
        <v>505</v>
      </c>
      <c r="I31" s="142" t="s">
        <v>555</v>
      </c>
      <c r="J31" s="163" t="s">
        <v>491</v>
      </c>
    </row>
    <row r="32" spans="1:10" s="31" customFormat="1" ht="14.4" x14ac:dyDescent="0.25">
      <c r="A32" s="163">
        <v>5</v>
      </c>
      <c r="B32" s="164"/>
      <c r="C32" s="210" t="str">
        <f t="shared" si="1"/>
        <v>470003-234</v>
      </c>
      <c r="D32" s="85" t="s">
        <v>14</v>
      </c>
      <c r="E32" s="86" t="s">
        <v>16</v>
      </c>
      <c r="F32" s="217">
        <v>369.95</v>
      </c>
      <c r="G32" s="74">
        <f t="shared" si="0"/>
        <v>0</v>
      </c>
      <c r="H32" s="46" t="s">
        <v>505</v>
      </c>
      <c r="I32" s="142" t="s">
        <v>556</v>
      </c>
      <c r="J32" s="163" t="s">
        <v>492</v>
      </c>
    </row>
    <row r="33" spans="1:10" s="31" customFormat="1" ht="14.4" x14ac:dyDescent="0.25">
      <c r="A33" s="163">
        <v>1</v>
      </c>
      <c r="B33" s="164"/>
      <c r="C33" s="210" t="str">
        <f t="shared" si="1"/>
        <v>470020-304</v>
      </c>
      <c r="D33" s="87" t="s">
        <v>14</v>
      </c>
      <c r="E33" s="76" t="s">
        <v>111</v>
      </c>
      <c r="F33" s="217">
        <v>850</v>
      </c>
      <c r="G33" s="74">
        <f t="shared" si="0"/>
        <v>0</v>
      </c>
      <c r="H33" s="46" t="s">
        <v>505</v>
      </c>
      <c r="I33" s="142" t="s">
        <v>557</v>
      </c>
      <c r="J33" s="163" t="s">
        <v>493</v>
      </c>
    </row>
    <row r="34" spans="1:10" s="31" customFormat="1" ht="14.4" x14ac:dyDescent="0.25">
      <c r="A34" s="163">
        <v>1</v>
      </c>
      <c r="B34" s="164"/>
      <c r="C34" s="210" t="str">
        <f t="shared" si="1"/>
        <v>470019-500</v>
      </c>
      <c r="D34" s="88" t="s">
        <v>44</v>
      </c>
      <c r="E34" s="76" t="s">
        <v>140</v>
      </c>
      <c r="F34" s="217">
        <v>21.95</v>
      </c>
      <c r="G34" s="74">
        <f t="shared" si="0"/>
        <v>0</v>
      </c>
      <c r="H34" s="46" t="s">
        <v>505</v>
      </c>
      <c r="I34" s="142" t="s">
        <v>558</v>
      </c>
      <c r="J34" s="163" t="s">
        <v>494</v>
      </c>
    </row>
    <row r="35" spans="1:10" s="31" customFormat="1" ht="14.4" x14ac:dyDescent="0.25">
      <c r="A35" s="163">
        <v>20</v>
      </c>
      <c r="B35" s="164"/>
      <c r="C35" s="210" t="str">
        <f t="shared" si="1"/>
        <v>470148-648</v>
      </c>
      <c r="D35" s="87" t="s">
        <v>14</v>
      </c>
      <c r="E35" s="76" t="s">
        <v>17</v>
      </c>
      <c r="F35" s="217">
        <v>19.940000000000001</v>
      </c>
      <c r="G35" s="74">
        <f t="shared" si="0"/>
        <v>0</v>
      </c>
      <c r="H35" s="46" t="s">
        <v>505</v>
      </c>
      <c r="I35" s="142" t="s">
        <v>559</v>
      </c>
      <c r="J35" s="163" t="s">
        <v>495</v>
      </c>
    </row>
    <row r="36" spans="1:10" s="31" customFormat="1" ht="14.25" customHeight="1" x14ac:dyDescent="0.25">
      <c r="A36" s="163">
        <v>10</v>
      </c>
      <c r="B36" s="164"/>
      <c r="C36" s="210" t="str">
        <f t="shared" si="1"/>
        <v>470014-518</v>
      </c>
      <c r="D36" s="85" t="s">
        <v>14</v>
      </c>
      <c r="E36" s="86" t="s">
        <v>18</v>
      </c>
      <c r="F36" s="217">
        <v>475</v>
      </c>
      <c r="G36" s="74">
        <f t="shared" si="0"/>
        <v>0</v>
      </c>
      <c r="H36" s="46" t="s">
        <v>505</v>
      </c>
      <c r="I36" s="142" t="s">
        <v>560</v>
      </c>
      <c r="J36" s="85" t="s">
        <v>496</v>
      </c>
    </row>
    <row r="37" spans="1:10" s="31" customFormat="1" ht="14.4" x14ac:dyDescent="0.25">
      <c r="A37" s="163" t="s">
        <v>586</v>
      </c>
      <c r="B37" s="164"/>
      <c r="C37" s="210" t="str">
        <f t="shared" si="1"/>
        <v>470005-032</v>
      </c>
      <c r="D37" s="85" t="s">
        <v>14</v>
      </c>
      <c r="E37" s="86" t="s">
        <v>141</v>
      </c>
      <c r="F37" s="217">
        <v>349.1</v>
      </c>
      <c r="G37" s="74">
        <f t="shared" si="0"/>
        <v>0</v>
      </c>
      <c r="H37" s="46" t="s">
        <v>505</v>
      </c>
      <c r="I37" s="142" t="s">
        <v>561</v>
      </c>
      <c r="J37" s="163" t="s">
        <v>501</v>
      </c>
    </row>
    <row r="38" spans="1:10" s="31" customFormat="1" ht="14.4" x14ac:dyDescent="0.25">
      <c r="A38" s="163">
        <v>10</v>
      </c>
      <c r="B38" s="164"/>
      <c r="C38" s="210" t="str">
        <f t="shared" si="1"/>
        <v>470012-230</v>
      </c>
      <c r="D38" s="85" t="s">
        <v>14</v>
      </c>
      <c r="E38" s="86" t="s">
        <v>19</v>
      </c>
      <c r="F38" s="217">
        <v>299</v>
      </c>
      <c r="G38" s="74">
        <f t="shared" si="0"/>
        <v>0</v>
      </c>
      <c r="H38" s="46" t="s">
        <v>505</v>
      </c>
      <c r="I38" s="142" t="s">
        <v>562</v>
      </c>
      <c r="J38" s="163" t="s">
        <v>502</v>
      </c>
    </row>
    <row r="39" spans="1:10" s="31" customFormat="1" ht="14.4" x14ac:dyDescent="0.25">
      <c r="A39" s="163">
        <v>10</v>
      </c>
      <c r="B39" s="164"/>
      <c r="C39" s="210" t="str">
        <f t="shared" si="1"/>
        <v>470148-876</v>
      </c>
      <c r="D39" s="85" t="s">
        <v>14</v>
      </c>
      <c r="E39" s="86" t="s">
        <v>112</v>
      </c>
      <c r="F39" s="217">
        <v>16.5</v>
      </c>
      <c r="G39" s="74">
        <f t="shared" si="0"/>
        <v>0</v>
      </c>
      <c r="H39" s="46" t="s">
        <v>505</v>
      </c>
      <c r="I39" s="142" t="s">
        <v>563</v>
      </c>
      <c r="J39" s="163" t="s">
        <v>503</v>
      </c>
    </row>
    <row r="40" spans="1:10" ht="14.4" x14ac:dyDescent="0.25">
      <c r="A40" s="163">
        <v>10</v>
      </c>
      <c r="B40" s="164"/>
      <c r="C40" s="210" t="str">
        <f t="shared" si="1"/>
        <v>470019-496</v>
      </c>
      <c r="D40" s="85" t="s">
        <v>14</v>
      </c>
      <c r="E40" s="86" t="s">
        <v>20</v>
      </c>
      <c r="F40" s="217">
        <v>25.05</v>
      </c>
      <c r="G40" s="74">
        <f t="shared" si="0"/>
        <v>0</v>
      </c>
      <c r="H40" s="46" t="s">
        <v>505</v>
      </c>
      <c r="I40" s="142" t="s">
        <v>564</v>
      </c>
      <c r="J40" s="163" t="s">
        <v>504</v>
      </c>
    </row>
    <row r="41" spans="1:10" ht="14.4" x14ac:dyDescent="0.25">
      <c r="A41" s="163">
        <v>10</v>
      </c>
      <c r="B41" s="164"/>
      <c r="C41" s="210" t="str">
        <f t="shared" si="1"/>
        <v>470157-270</v>
      </c>
      <c r="D41" s="85" t="s">
        <v>14</v>
      </c>
      <c r="E41" s="86" t="s">
        <v>113</v>
      </c>
      <c r="F41" s="217">
        <v>9.15</v>
      </c>
      <c r="G41" s="74">
        <f t="shared" si="0"/>
        <v>0</v>
      </c>
      <c r="H41" s="46" t="s">
        <v>505</v>
      </c>
      <c r="I41" s="142" t="s">
        <v>565</v>
      </c>
      <c r="J41" s="163" t="s">
        <v>429</v>
      </c>
    </row>
    <row r="42" spans="1:10" ht="14.4" x14ac:dyDescent="0.25">
      <c r="A42" s="163">
        <v>1</v>
      </c>
      <c r="B42" s="164"/>
      <c r="C42" s="210" t="str">
        <f t="shared" si="1"/>
        <v>470106-202</v>
      </c>
      <c r="D42" s="85" t="s">
        <v>14</v>
      </c>
      <c r="E42" s="86" t="s">
        <v>114</v>
      </c>
      <c r="F42" s="217">
        <v>10.3</v>
      </c>
      <c r="G42" s="74">
        <f t="shared" si="0"/>
        <v>0</v>
      </c>
      <c r="H42" s="46" t="s">
        <v>505</v>
      </c>
      <c r="I42" s="142" t="s">
        <v>566</v>
      </c>
      <c r="J42" s="163" t="s">
        <v>500</v>
      </c>
    </row>
    <row r="43" spans="1:10" ht="14.4" x14ac:dyDescent="0.25">
      <c r="A43" s="163">
        <v>1</v>
      </c>
      <c r="B43" s="164"/>
      <c r="C43" s="210" t="str">
        <f t="shared" si="1"/>
        <v>470015-810</v>
      </c>
      <c r="D43" s="85" t="s">
        <v>14</v>
      </c>
      <c r="E43" s="86" t="s">
        <v>298</v>
      </c>
      <c r="F43" s="217">
        <v>519.95000000000005</v>
      </c>
      <c r="G43" s="74">
        <f t="shared" si="0"/>
        <v>0</v>
      </c>
      <c r="H43" s="46" t="s">
        <v>505</v>
      </c>
      <c r="I43" s="142" t="s">
        <v>567</v>
      </c>
      <c r="J43" s="184" t="s">
        <v>499</v>
      </c>
    </row>
    <row r="44" spans="1:10" ht="14.4" x14ac:dyDescent="0.25">
      <c r="A44" s="163">
        <v>3</v>
      </c>
      <c r="B44" s="164"/>
      <c r="C44" s="210" t="str">
        <f t="shared" si="1"/>
        <v>470175-286</v>
      </c>
      <c r="D44" s="85" t="s">
        <v>44</v>
      </c>
      <c r="E44" s="89" t="s">
        <v>282</v>
      </c>
      <c r="F44" s="217">
        <v>45.1</v>
      </c>
      <c r="G44" s="74">
        <f t="shared" si="0"/>
        <v>0</v>
      </c>
      <c r="H44" s="46" t="s">
        <v>505</v>
      </c>
      <c r="I44" s="142" t="s">
        <v>568</v>
      </c>
      <c r="J44" s="163" t="s">
        <v>498</v>
      </c>
    </row>
    <row r="45" spans="1:10" ht="14.4" x14ac:dyDescent="0.25">
      <c r="A45" s="163">
        <v>10</v>
      </c>
      <c r="B45" s="164"/>
      <c r="C45" s="210" t="str">
        <f t="shared" si="1"/>
        <v>470019-078</v>
      </c>
      <c r="D45" s="85" t="s">
        <v>14</v>
      </c>
      <c r="E45" s="86" t="s">
        <v>115</v>
      </c>
      <c r="F45" s="217">
        <v>49</v>
      </c>
      <c r="G45" s="74">
        <f t="shared" si="0"/>
        <v>0</v>
      </c>
      <c r="H45" s="46" t="s">
        <v>505</v>
      </c>
      <c r="I45" s="142" t="s">
        <v>569</v>
      </c>
      <c r="J45" s="163" t="s">
        <v>497</v>
      </c>
    </row>
    <row r="46" spans="1:10" ht="14.4" x14ac:dyDescent="0.25">
      <c r="A46" s="163">
        <v>1</v>
      </c>
      <c r="B46" s="164"/>
      <c r="C46" s="210" t="str">
        <f t="shared" si="1"/>
        <v>470006-622</v>
      </c>
      <c r="D46" s="85" t="s">
        <v>14</v>
      </c>
      <c r="E46" s="86" t="s">
        <v>116</v>
      </c>
      <c r="F46" s="217">
        <v>569.95000000000005</v>
      </c>
      <c r="G46" s="74">
        <f t="shared" si="0"/>
        <v>0</v>
      </c>
      <c r="H46" s="46" t="s">
        <v>505</v>
      </c>
      <c r="I46" s="142" t="s">
        <v>570</v>
      </c>
      <c r="J46" s="163" t="s">
        <v>428</v>
      </c>
    </row>
    <row r="47" spans="1:10" s="39" customFormat="1" ht="18.75" customHeight="1" x14ac:dyDescent="0.3">
      <c r="A47" s="346" t="s">
        <v>21</v>
      </c>
      <c r="B47" s="347"/>
      <c r="C47" s="347"/>
      <c r="D47" s="347"/>
      <c r="E47" s="347"/>
      <c r="F47" s="348"/>
      <c r="G47" s="91">
        <f>SUM(G24:G46)</f>
        <v>0</v>
      </c>
    </row>
    <row r="48" spans="1:10" s="157" customFormat="1" ht="18.75" customHeight="1" x14ac:dyDescent="0.3">
      <c r="A48" s="151"/>
      <c r="B48" s="151"/>
      <c r="C48" s="151"/>
      <c r="D48" s="151"/>
      <c r="E48" s="151"/>
      <c r="F48" s="151"/>
      <c r="G48" s="139"/>
    </row>
    <row r="49" spans="1:10" s="157" customFormat="1" ht="18.75" customHeight="1" x14ac:dyDescent="0.3">
      <c r="A49" s="151"/>
      <c r="B49" s="151"/>
      <c r="C49" s="151"/>
      <c r="D49" s="151"/>
      <c r="E49" s="151"/>
      <c r="F49" s="151"/>
      <c r="G49" s="139"/>
    </row>
    <row r="50" spans="1:10" s="157" customFormat="1" ht="18.75" customHeight="1" x14ac:dyDescent="0.3">
      <c r="A50" s="151"/>
      <c r="B50" s="151"/>
      <c r="C50" s="151"/>
      <c r="D50" s="151"/>
      <c r="E50" s="151"/>
      <c r="F50" s="151"/>
      <c r="G50" s="139"/>
    </row>
    <row r="51" spans="1:10" s="157" customFormat="1" ht="18.75" customHeight="1" x14ac:dyDescent="0.3">
      <c r="A51" s="151"/>
      <c r="B51" s="151"/>
      <c r="C51" s="151"/>
      <c r="D51" s="151"/>
      <c r="E51" s="151"/>
      <c r="F51" s="151"/>
      <c r="G51" s="139"/>
    </row>
    <row r="52" spans="1:10" s="157" customFormat="1" ht="18.75" customHeight="1" x14ac:dyDescent="0.3">
      <c r="A52" s="151"/>
      <c r="B52" s="151"/>
      <c r="C52" s="151"/>
      <c r="D52" s="151"/>
      <c r="E52" s="151"/>
      <c r="F52" s="151"/>
      <c r="G52" s="139"/>
    </row>
    <row r="53" spans="1:10" s="157" customFormat="1" ht="18.75" customHeight="1" x14ac:dyDescent="0.3">
      <c r="A53" s="151"/>
      <c r="B53" s="151"/>
      <c r="C53" s="151"/>
      <c r="D53" s="151"/>
      <c r="E53" s="151"/>
      <c r="F53" s="151"/>
      <c r="G53" s="139"/>
    </row>
    <row r="54" spans="1:10" s="31" customFormat="1" x14ac:dyDescent="0.25">
      <c r="A54" s="16"/>
      <c r="D54" s="25"/>
      <c r="E54" s="26"/>
      <c r="G54" s="28"/>
    </row>
    <row r="55" spans="1:10" s="31" customFormat="1" ht="30" x14ac:dyDescent="0.5">
      <c r="A55" s="345" t="s">
        <v>22</v>
      </c>
      <c r="B55" s="345"/>
      <c r="C55" s="345"/>
      <c r="D55" s="345"/>
      <c r="E55" s="345"/>
      <c r="F55" s="345"/>
      <c r="G55" s="345"/>
    </row>
    <row r="56" spans="1:10" s="31" customFormat="1" ht="15" customHeight="1" x14ac:dyDescent="0.25">
      <c r="A56" s="343" t="s">
        <v>23</v>
      </c>
      <c r="B56" s="343"/>
      <c r="C56" s="343"/>
      <c r="D56" s="343"/>
      <c r="E56" s="343"/>
      <c r="F56" s="343"/>
      <c r="G56" s="343"/>
    </row>
    <row r="57" spans="1:10" ht="14.25" customHeight="1" x14ac:dyDescent="0.25">
      <c r="A57" s="344"/>
      <c r="B57" s="344"/>
      <c r="C57" s="344"/>
      <c r="D57" s="344"/>
      <c r="E57" s="344"/>
      <c r="F57" s="344"/>
      <c r="G57" s="344"/>
    </row>
    <row r="58" spans="1:10" s="31" customFormat="1" ht="26.4" x14ac:dyDescent="0.25">
      <c r="A58" s="2" t="s">
        <v>24</v>
      </c>
      <c r="B58" s="2" t="s">
        <v>8</v>
      </c>
      <c r="C58" s="2" t="s">
        <v>9</v>
      </c>
      <c r="D58" s="2" t="s">
        <v>10</v>
      </c>
      <c r="E58" s="2" t="s">
        <v>11</v>
      </c>
      <c r="F58" s="2" t="s">
        <v>12</v>
      </c>
      <c r="G58" s="2" t="s">
        <v>13</v>
      </c>
    </row>
    <row r="59" spans="1:10" ht="14.4" x14ac:dyDescent="0.3">
      <c r="A59" s="158">
        <v>20</v>
      </c>
      <c r="B59" s="159"/>
      <c r="C59" s="211" t="str">
        <f>HYPERLINK(I59,J59)</f>
        <v>470016-082</v>
      </c>
      <c r="D59" s="79" t="s">
        <v>14</v>
      </c>
      <c r="E59" s="32" t="s">
        <v>117</v>
      </c>
      <c r="F59" s="217">
        <v>4.95</v>
      </c>
      <c r="G59" s="30">
        <f t="shared" ref="G59:G78" si="2">B59*F59</f>
        <v>0</v>
      </c>
      <c r="H59" s="28" t="s">
        <v>505</v>
      </c>
      <c r="I59" s="28" t="s">
        <v>506</v>
      </c>
      <c r="J59" s="180" t="s">
        <v>481</v>
      </c>
    </row>
    <row r="60" spans="1:10" s="39" customFormat="1" ht="17.399999999999999" x14ac:dyDescent="0.3">
      <c r="A60" s="158">
        <v>10</v>
      </c>
      <c r="B60" s="159"/>
      <c r="C60" s="211" t="str">
        <f t="shared" ref="C60:C78" si="3">HYPERLINK(I60,J60)</f>
        <v>470191-188</v>
      </c>
      <c r="D60" s="78" t="s">
        <v>14</v>
      </c>
      <c r="E60" s="77" t="s">
        <v>25</v>
      </c>
      <c r="F60" s="217">
        <v>4.3499999999999996</v>
      </c>
      <c r="G60" s="30">
        <f t="shared" si="2"/>
        <v>0</v>
      </c>
      <c r="H60" s="28" t="s">
        <v>505</v>
      </c>
      <c r="I60" s="28" t="s">
        <v>507</v>
      </c>
      <c r="J60" s="180" t="s">
        <v>482</v>
      </c>
    </row>
    <row r="61" spans="1:10" ht="14.4" x14ac:dyDescent="0.3">
      <c r="A61" s="158">
        <v>2</v>
      </c>
      <c r="B61" s="159"/>
      <c r="C61" s="211" t="str">
        <f t="shared" si="3"/>
        <v>470191-150</v>
      </c>
      <c r="D61" s="78" t="s">
        <v>14</v>
      </c>
      <c r="E61" s="77" t="s">
        <v>118</v>
      </c>
      <c r="F61" s="217">
        <v>4.5999999999999996</v>
      </c>
      <c r="G61" s="30">
        <f t="shared" si="2"/>
        <v>0</v>
      </c>
      <c r="H61" s="28" t="s">
        <v>505</v>
      </c>
      <c r="I61" s="28" t="s">
        <v>508</v>
      </c>
      <c r="J61" s="180" t="s">
        <v>483</v>
      </c>
    </row>
    <row r="62" spans="1:10" ht="14.4" x14ac:dyDescent="0.3">
      <c r="A62" s="158">
        <v>20</v>
      </c>
      <c r="B62" s="159"/>
      <c r="C62" s="211" t="str">
        <f t="shared" si="3"/>
        <v>470191-200</v>
      </c>
      <c r="D62" s="78" t="s">
        <v>14</v>
      </c>
      <c r="E62" s="83" t="s">
        <v>26</v>
      </c>
      <c r="F62" s="217">
        <v>4.7</v>
      </c>
      <c r="G62" s="30">
        <f t="shared" si="2"/>
        <v>0</v>
      </c>
      <c r="H62" s="28" t="s">
        <v>505</v>
      </c>
      <c r="I62" s="28" t="s">
        <v>509</v>
      </c>
      <c r="J62" s="180" t="s">
        <v>484</v>
      </c>
    </row>
    <row r="63" spans="1:10" ht="14.4" x14ac:dyDescent="0.3">
      <c r="A63" s="158">
        <v>10</v>
      </c>
      <c r="B63" s="159"/>
      <c r="C63" s="211" t="str">
        <f t="shared" si="3"/>
        <v>470191-152</v>
      </c>
      <c r="D63" s="78" t="s">
        <v>14</v>
      </c>
      <c r="E63" s="77" t="s">
        <v>27</v>
      </c>
      <c r="F63" s="217">
        <v>4.8</v>
      </c>
      <c r="G63" s="30">
        <f t="shared" si="2"/>
        <v>0</v>
      </c>
      <c r="H63" s="28" t="s">
        <v>505</v>
      </c>
      <c r="I63" s="28" t="s">
        <v>510</v>
      </c>
      <c r="J63" s="180" t="s">
        <v>480</v>
      </c>
    </row>
    <row r="64" spans="1:10" s="31" customFormat="1" ht="14.4" x14ac:dyDescent="0.3">
      <c r="A64" s="158">
        <v>4</v>
      </c>
      <c r="B64" s="159"/>
      <c r="C64" s="211" t="str">
        <f t="shared" si="3"/>
        <v>470156-704</v>
      </c>
      <c r="D64" s="78" t="s">
        <v>44</v>
      </c>
      <c r="E64" s="77" t="s">
        <v>299</v>
      </c>
      <c r="F64" s="217">
        <v>6.15</v>
      </c>
      <c r="G64" s="30">
        <f t="shared" si="2"/>
        <v>0</v>
      </c>
      <c r="H64" s="28" t="s">
        <v>505</v>
      </c>
      <c r="I64" s="28" t="s">
        <v>511</v>
      </c>
      <c r="J64" s="180" t="s">
        <v>479</v>
      </c>
    </row>
    <row r="65" spans="1:10" s="31" customFormat="1" ht="14.4" x14ac:dyDescent="0.3">
      <c r="A65" s="158">
        <v>10</v>
      </c>
      <c r="B65" s="159"/>
      <c r="C65" s="211" t="str">
        <f t="shared" si="3"/>
        <v>470148-772</v>
      </c>
      <c r="D65" s="78" t="s">
        <v>14</v>
      </c>
      <c r="E65" s="77" t="s">
        <v>28</v>
      </c>
      <c r="F65" s="217">
        <v>13.5</v>
      </c>
      <c r="G65" s="30">
        <f t="shared" si="2"/>
        <v>0</v>
      </c>
      <c r="H65" s="28" t="s">
        <v>505</v>
      </c>
      <c r="I65" s="28" t="s">
        <v>512</v>
      </c>
      <c r="J65" s="180" t="s">
        <v>478</v>
      </c>
    </row>
    <row r="66" spans="1:10" s="31" customFormat="1" ht="14.4" x14ac:dyDescent="0.3">
      <c r="A66" s="158">
        <v>2</v>
      </c>
      <c r="B66" s="159"/>
      <c r="C66" s="211" t="str">
        <f t="shared" si="3"/>
        <v>470210-568</v>
      </c>
      <c r="D66" s="88" t="s">
        <v>44</v>
      </c>
      <c r="E66" s="113" t="s">
        <v>143</v>
      </c>
      <c r="F66" s="217">
        <v>13.45</v>
      </c>
      <c r="G66" s="30">
        <f t="shared" si="2"/>
        <v>0</v>
      </c>
      <c r="H66" s="28" t="s">
        <v>505</v>
      </c>
      <c r="I66" s="28" t="s">
        <v>513</v>
      </c>
      <c r="J66" s="180" t="s">
        <v>349</v>
      </c>
    </row>
    <row r="67" spans="1:10" ht="14.4" x14ac:dyDescent="0.3">
      <c r="A67" s="158">
        <v>1</v>
      </c>
      <c r="B67" s="159"/>
      <c r="C67" s="211" t="str">
        <f t="shared" si="3"/>
        <v>470149-250</v>
      </c>
      <c r="D67" s="170" t="s">
        <v>44</v>
      </c>
      <c r="E67" s="171" t="s">
        <v>442</v>
      </c>
      <c r="F67" s="217">
        <v>48</v>
      </c>
      <c r="G67" s="30">
        <f t="shared" si="2"/>
        <v>0</v>
      </c>
      <c r="H67" s="28" t="s">
        <v>505</v>
      </c>
      <c r="I67" s="28" t="s">
        <v>514</v>
      </c>
      <c r="J67" s="182" t="s">
        <v>477</v>
      </c>
    </row>
    <row r="68" spans="1:10" ht="14.4" x14ac:dyDescent="0.3">
      <c r="A68" s="158">
        <v>1</v>
      </c>
      <c r="B68" s="159"/>
      <c r="C68" s="211" t="str">
        <f t="shared" si="3"/>
        <v>470150-576</v>
      </c>
      <c r="D68" s="128" t="s">
        <v>44</v>
      </c>
      <c r="E68" s="32" t="s">
        <v>145</v>
      </c>
      <c r="F68" s="217">
        <v>15.25</v>
      </c>
      <c r="G68" s="30">
        <f t="shared" si="2"/>
        <v>0</v>
      </c>
      <c r="H68" s="28" t="s">
        <v>505</v>
      </c>
      <c r="I68" s="28" t="s">
        <v>515</v>
      </c>
      <c r="J68" s="180" t="s">
        <v>476</v>
      </c>
    </row>
    <row r="69" spans="1:10" ht="14.4" x14ac:dyDescent="0.3">
      <c r="A69" s="158">
        <v>20</v>
      </c>
      <c r="B69" s="159"/>
      <c r="C69" s="211" t="str">
        <f t="shared" si="3"/>
        <v>470092-520</v>
      </c>
      <c r="D69" s="79" t="s">
        <v>14</v>
      </c>
      <c r="E69" s="32" t="s">
        <v>65</v>
      </c>
      <c r="F69" s="217">
        <v>11.05</v>
      </c>
      <c r="G69" s="30">
        <f t="shared" si="2"/>
        <v>0</v>
      </c>
      <c r="H69" s="28" t="s">
        <v>505</v>
      </c>
      <c r="I69" s="28" t="s">
        <v>516</v>
      </c>
      <c r="J69" s="180" t="s">
        <v>430</v>
      </c>
    </row>
    <row r="70" spans="1:10" ht="14.4" x14ac:dyDescent="0.3">
      <c r="A70" s="158">
        <v>1</v>
      </c>
      <c r="B70" s="159"/>
      <c r="C70" s="211" t="str">
        <f t="shared" si="3"/>
        <v>470005-764</v>
      </c>
      <c r="D70" s="130" t="s">
        <v>431</v>
      </c>
      <c r="E70" s="113" t="s">
        <v>350</v>
      </c>
      <c r="F70" s="217">
        <v>14.95</v>
      </c>
      <c r="G70" s="30">
        <f t="shared" si="2"/>
        <v>0</v>
      </c>
      <c r="H70" s="28" t="s">
        <v>505</v>
      </c>
      <c r="I70" s="28" t="s">
        <v>517</v>
      </c>
      <c r="J70" s="180" t="s">
        <v>467</v>
      </c>
    </row>
    <row r="71" spans="1:10" ht="14.4" x14ac:dyDescent="0.3">
      <c r="A71" s="158">
        <v>6</v>
      </c>
      <c r="B71" s="159"/>
      <c r="C71" s="211" t="str">
        <f t="shared" si="3"/>
        <v>470183-552</v>
      </c>
      <c r="D71" s="131" t="s">
        <v>71</v>
      </c>
      <c r="E71" s="114" t="s">
        <v>119</v>
      </c>
      <c r="F71" s="217">
        <v>74.95</v>
      </c>
      <c r="G71" s="30">
        <f t="shared" si="2"/>
        <v>0</v>
      </c>
      <c r="H71" s="28" t="s">
        <v>505</v>
      </c>
      <c r="I71" s="28" t="s">
        <v>518</v>
      </c>
      <c r="J71" s="180" t="s">
        <v>468</v>
      </c>
    </row>
    <row r="72" spans="1:10" ht="14.4" x14ac:dyDescent="0.3">
      <c r="A72" s="158">
        <v>5</v>
      </c>
      <c r="B72" s="159"/>
      <c r="C72" s="211" t="str">
        <f t="shared" si="3"/>
        <v>470177-556</v>
      </c>
      <c r="D72" s="78" t="s">
        <v>120</v>
      </c>
      <c r="E72" s="77" t="s">
        <v>290</v>
      </c>
      <c r="F72" s="217">
        <v>5.99</v>
      </c>
      <c r="G72" s="30">
        <f t="shared" si="2"/>
        <v>0</v>
      </c>
      <c r="H72" s="28" t="s">
        <v>505</v>
      </c>
      <c r="I72" s="28" t="s">
        <v>519</v>
      </c>
      <c r="J72" s="180" t="s">
        <v>469</v>
      </c>
    </row>
    <row r="73" spans="1:10" ht="14.4" x14ac:dyDescent="0.3">
      <c r="A73" s="158">
        <v>10</v>
      </c>
      <c r="B73" s="159"/>
      <c r="C73" s="211" t="str">
        <f t="shared" si="3"/>
        <v>470180-850</v>
      </c>
      <c r="D73" s="78" t="s">
        <v>120</v>
      </c>
      <c r="E73" s="77" t="s">
        <v>121</v>
      </c>
      <c r="F73" s="217">
        <v>8.5</v>
      </c>
      <c r="G73" s="30">
        <f t="shared" si="2"/>
        <v>0</v>
      </c>
      <c r="H73" s="28" t="s">
        <v>505</v>
      </c>
      <c r="I73" s="28" t="s">
        <v>520</v>
      </c>
      <c r="J73" s="180" t="s">
        <v>470</v>
      </c>
    </row>
    <row r="74" spans="1:10" ht="14.4" x14ac:dyDescent="0.3">
      <c r="A74" s="158">
        <v>5</v>
      </c>
      <c r="B74" s="159"/>
      <c r="C74" s="211" t="str">
        <f t="shared" si="3"/>
        <v>470177-558</v>
      </c>
      <c r="D74" s="78" t="s">
        <v>120</v>
      </c>
      <c r="E74" s="77" t="s">
        <v>148</v>
      </c>
      <c r="F74" s="217">
        <v>14.5</v>
      </c>
      <c r="G74" s="30">
        <f t="shared" si="2"/>
        <v>0</v>
      </c>
      <c r="H74" s="28" t="s">
        <v>505</v>
      </c>
      <c r="I74" s="28" t="s">
        <v>521</v>
      </c>
      <c r="J74" s="180" t="s">
        <v>471</v>
      </c>
    </row>
    <row r="75" spans="1:10" ht="14.4" x14ac:dyDescent="0.3">
      <c r="A75" s="158">
        <v>10</v>
      </c>
      <c r="B75" s="159"/>
      <c r="C75" s="211" t="str">
        <f t="shared" si="3"/>
        <v>470177-490</v>
      </c>
      <c r="D75" s="78" t="s">
        <v>120</v>
      </c>
      <c r="E75" s="77" t="s">
        <v>305</v>
      </c>
      <c r="F75" s="217">
        <v>8.9499999999999993</v>
      </c>
      <c r="G75" s="30">
        <f t="shared" si="2"/>
        <v>0</v>
      </c>
      <c r="H75" s="28" t="s">
        <v>505</v>
      </c>
      <c r="I75" s="28" t="s">
        <v>522</v>
      </c>
      <c r="J75" s="180" t="s">
        <v>472</v>
      </c>
    </row>
    <row r="76" spans="1:10" ht="14.4" x14ac:dyDescent="0.3">
      <c r="A76" s="158">
        <v>10</v>
      </c>
      <c r="B76" s="159"/>
      <c r="C76" s="211" t="str">
        <f t="shared" si="3"/>
        <v>470177-438</v>
      </c>
      <c r="D76" s="78" t="s">
        <v>120</v>
      </c>
      <c r="E76" s="77" t="s">
        <v>122</v>
      </c>
      <c r="F76" s="217">
        <v>10.95</v>
      </c>
      <c r="G76" s="30">
        <f t="shared" si="2"/>
        <v>0</v>
      </c>
      <c r="H76" s="28" t="s">
        <v>505</v>
      </c>
      <c r="I76" s="28" t="s">
        <v>523</v>
      </c>
      <c r="J76" s="180" t="s">
        <v>473</v>
      </c>
    </row>
    <row r="77" spans="1:10" ht="14.4" x14ac:dyDescent="0.3">
      <c r="A77" s="163">
        <v>1</v>
      </c>
      <c r="B77" s="164"/>
      <c r="C77" s="211" t="str">
        <f t="shared" si="3"/>
        <v>470020-788</v>
      </c>
      <c r="D77" s="90" t="s">
        <v>44</v>
      </c>
      <c r="E77" s="162" t="s">
        <v>142</v>
      </c>
      <c r="F77" s="217">
        <v>7.15</v>
      </c>
      <c r="G77" s="74">
        <f t="shared" si="2"/>
        <v>0</v>
      </c>
      <c r="H77" s="28" t="s">
        <v>505</v>
      </c>
      <c r="I77" s="28" t="s">
        <v>524</v>
      </c>
      <c r="J77" s="163" t="s">
        <v>474</v>
      </c>
    </row>
    <row r="78" spans="1:10" ht="14.4" x14ac:dyDescent="0.3">
      <c r="A78" s="158">
        <v>10</v>
      </c>
      <c r="B78" s="159"/>
      <c r="C78" s="211" t="str">
        <f t="shared" si="3"/>
        <v>470206-374</v>
      </c>
      <c r="D78" s="129" t="s">
        <v>14</v>
      </c>
      <c r="E78" s="115" t="s">
        <v>351</v>
      </c>
      <c r="F78" s="218">
        <v>2.5299999999999998</v>
      </c>
      <c r="G78" s="30">
        <f t="shared" si="2"/>
        <v>0</v>
      </c>
      <c r="H78" s="28" t="s">
        <v>505</v>
      </c>
      <c r="I78" s="28" t="s">
        <v>525</v>
      </c>
      <c r="J78" s="180" t="s">
        <v>475</v>
      </c>
    </row>
    <row r="79" spans="1:10" x14ac:dyDescent="0.25">
      <c r="A79" s="340" t="s">
        <v>21</v>
      </c>
      <c r="B79" s="341"/>
      <c r="C79" s="341"/>
      <c r="D79" s="341"/>
      <c r="E79" s="341"/>
      <c r="F79" s="342"/>
      <c r="G79" s="84">
        <f>SUM(G59:G78)</f>
        <v>0</v>
      </c>
      <c r="I79" s="28" t="s">
        <v>526</v>
      </c>
    </row>
    <row r="80" spans="1:10" ht="14.25" customHeight="1" x14ac:dyDescent="0.25">
      <c r="A80" s="338" t="s">
        <v>29</v>
      </c>
      <c r="B80" s="338"/>
      <c r="C80" s="338"/>
      <c r="D80" s="338"/>
      <c r="E80" s="338"/>
      <c r="F80" s="338"/>
      <c r="G80" s="338"/>
      <c r="I80" s="28" t="s">
        <v>526</v>
      </c>
    </row>
    <row r="81" spans="1:10" ht="14.25" customHeight="1" x14ac:dyDescent="0.25">
      <c r="A81" s="339"/>
      <c r="B81" s="339"/>
      <c r="C81" s="339"/>
      <c r="D81" s="339"/>
      <c r="E81" s="339"/>
      <c r="F81" s="339"/>
      <c r="G81" s="339"/>
      <c r="I81" s="28" t="s">
        <v>526</v>
      </c>
    </row>
    <row r="82" spans="1:10" ht="26.4" x14ac:dyDescent="0.25">
      <c r="A82" s="2" t="s">
        <v>24</v>
      </c>
      <c r="B82" s="2" t="s">
        <v>8</v>
      </c>
      <c r="C82" s="2" t="s">
        <v>9</v>
      </c>
      <c r="D82" s="2" t="s">
        <v>10</v>
      </c>
      <c r="E82" s="2" t="s">
        <v>11</v>
      </c>
      <c r="F82" s="2" t="s">
        <v>12</v>
      </c>
      <c r="G82" s="2" t="s">
        <v>13</v>
      </c>
    </row>
    <row r="83" spans="1:10" ht="14.4" x14ac:dyDescent="0.3">
      <c r="A83" s="158">
        <v>4</v>
      </c>
      <c r="B83" s="159"/>
      <c r="C83" s="211" t="str">
        <f>HYPERLINK(I83,J83)</f>
        <v>470014-926</v>
      </c>
      <c r="D83" s="78" t="s">
        <v>44</v>
      </c>
      <c r="E83" s="77" t="s">
        <v>149</v>
      </c>
      <c r="F83" s="217">
        <v>2.95</v>
      </c>
      <c r="G83" s="30">
        <f t="shared" ref="G83:G103" si="4">B83*F83</f>
        <v>0</v>
      </c>
      <c r="H83" s="28" t="s">
        <v>505</v>
      </c>
      <c r="I83" s="28" t="s">
        <v>527</v>
      </c>
      <c r="J83" s="180" t="s">
        <v>466</v>
      </c>
    </row>
    <row r="84" spans="1:10" ht="14.4" x14ac:dyDescent="0.3">
      <c r="A84" s="158">
        <v>1</v>
      </c>
      <c r="B84" s="159"/>
      <c r="C84" s="211" t="str">
        <f t="shared" ref="C84:C103" si="5">HYPERLINK(I84,J84)</f>
        <v>470150-426</v>
      </c>
      <c r="D84" s="79" t="s">
        <v>44</v>
      </c>
      <c r="E84" s="32" t="s">
        <v>150</v>
      </c>
      <c r="F84" s="217">
        <v>20.25</v>
      </c>
      <c r="G84" s="30">
        <f t="shared" si="4"/>
        <v>0</v>
      </c>
      <c r="H84" s="28" t="s">
        <v>505</v>
      </c>
      <c r="I84" s="28" t="s">
        <v>528</v>
      </c>
      <c r="J84" s="180" t="s">
        <v>465</v>
      </c>
    </row>
    <row r="85" spans="1:10" ht="15" customHeight="1" x14ac:dyDescent="0.3">
      <c r="A85" s="158">
        <v>2</v>
      </c>
      <c r="B85" s="160"/>
      <c r="C85" s="211" t="str">
        <f t="shared" si="5"/>
        <v>470222-546</v>
      </c>
      <c r="D85" s="78" t="s">
        <v>38</v>
      </c>
      <c r="E85" s="80" t="s">
        <v>300</v>
      </c>
      <c r="F85" s="217">
        <v>19.95</v>
      </c>
      <c r="G85" s="30">
        <f t="shared" si="4"/>
        <v>0</v>
      </c>
      <c r="H85" s="28" t="s">
        <v>505</v>
      </c>
      <c r="I85" s="28" t="s">
        <v>529</v>
      </c>
      <c r="J85" s="181" t="s">
        <v>439</v>
      </c>
    </row>
    <row r="86" spans="1:10" ht="15" customHeight="1" x14ac:dyDescent="0.3">
      <c r="A86" s="158">
        <v>2</v>
      </c>
      <c r="B86" s="160"/>
      <c r="C86" s="211" t="str">
        <f t="shared" si="5"/>
        <v>470222-548</v>
      </c>
      <c r="D86" s="78" t="s">
        <v>38</v>
      </c>
      <c r="E86" s="80" t="s">
        <v>301</v>
      </c>
      <c r="F86" s="217">
        <v>19.95</v>
      </c>
      <c r="G86" s="30">
        <f t="shared" si="4"/>
        <v>0</v>
      </c>
      <c r="H86" s="28" t="s">
        <v>505</v>
      </c>
      <c r="I86" s="28" t="s">
        <v>530</v>
      </c>
      <c r="J86" s="181" t="s">
        <v>440</v>
      </c>
    </row>
    <row r="87" spans="1:10" ht="14.4" x14ac:dyDescent="0.3">
      <c r="A87" s="158">
        <v>2</v>
      </c>
      <c r="B87" s="160"/>
      <c r="C87" s="211" t="str">
        <f t="shared" si="5"/>
        <v>470018-302</v>
      </c>
      <c r="D87" s="78" t="s">
        <v>38</v>
      </c>
      <c r="E87" s="80" t="s">
        <v>302</v>
      </c>
      <c r="F87" s="217">
        <v>19.95</v>
      </c>
      <c r="G87" s="30">
        <f t="shared" si="4"/>
        <v>0</v>
      </c>
      <c r="H87" s="28" t="s">
        <v>505</v>
      </c>
      <c r="I87" s="28" t="s">
        <v>531</v>
      </c>
      <c r="J87" s="180" t="s">
        <v>464</v>
      </c>
    </row>
    <row r="88" spans="1:10" ht="14.4" x14ac:dyDescent="0.3">
      <c r="A88" s="158">
        <v>5</v>
      </c>
      <c r="B88" s="159"/>
      <c r="C88" s="211" t="str">
        <f t="shared" si="5"/>
        <v>470206-456</v>
      </c>
      <c r="D88" s="79" t="s">
        <v>31</v>
      </c>
      <c r="E88" s="32" t="s">
        <v>34</v>
      </c>
      <c r="F88" s="217">
        <v>3.15</v>
      </c>
      <c r="G88" s="30">
        <f t="shared" si="4"/>
        <v>0</v>
      </c>
      <c r="H88" s="28" t="s">
        <v>505</v>
      </c>
      <c r="I88" s="28" t="s">
        <v>532</v>
      </c>
      <c r="J88" s="180" t="s">
        <v>463</v>
      </c>
    </row>
    <row r="89" spans="1:10" ht="14.4" x14ac:dyDescent="0.3">
      <c r="A89" s="158">
        <v>1</v>
      </c>
      <c r="B89" s="159"/>
      <c r="C89" s="211" t="str">
        <f t="shared" si="5"/>
        <v>470145-068</v>
      </c>
      <c r="D89" s="128" t="s">
        <v>44</v>
      </c>
      <c r="E89" s="32" t="s">
        <v>153</v>
      </c>
      <c r="F89" s="217">
        <v>19.95</v>
      </c>
      <c r="G89" s="30">
        <f t="shared" si="4"/>
        <v>0</v>
      </c>
      <c r="H89" s="28" t="s">
        <v>505</v>
      </c>
      <c r="I89" s="28" t="s">
        <v>533</v>
      </c>
      <c r="J89" s="180" t="s">
        <v>462</v>
      </c>
    </row>
    <row r="90" spans="1:10" ht="14.4" x14ac:dyDescent="0.3">
      <c r="A90" s="158">
        <v>1</v>
      </c>
      <c r="B90" s="159"/>
      <c r="C90" s="211" t="str">
        <f t="shared" si="5"/>
        <v>470206-494</v>
      </c>
      <c r="D90" s="130" t="s">
        <v>37</v>
      </c>
      <c r="E90" s="113" t="s">
        <v>154</v>
      </c>
      <c r="F90" s="217">
        <v>13.7</v>
      </c>
      <c r="G90" s="30">
        <f t="shared" si="4"/>
        <v>0</v>
      </c>
      <c r="H90" s="28" t="s">
        <v>505</v>
      </c>
      <c r="I90" s="28" t="s">
        <v>534</v>
      </c>
      <c r="J90" s="180" t="s">
        <v>461</v>
      </c>
    </row>
    <row r="91" spans="1:10" ht="14.4" x14ac:dyDescent="0.3">
      <c r="A91" s="158">
        <v>2</v>
      </c>
      <c r="B91" s="159"/>
      <c r="C91" s="211" t="str">
        <f t="shared" si="5"/>
        <v>470177-374</v>
      </c>
      <c r="D91" s="79" t="s">
        <v>44</v>
      </c>
      <c r="E91" s="81" t="s">
        <v>155</v>
      </c>
      <c r="F91" s="217">
        <v>23.25</v>
      </c>
      <c r="G91" s="30">
        <f t="shared" si="4"/>
        <v>0</v>
      </c>
      <c r="H91" s="28" t="s">
        <v>505</v>
      </c>
      <c r="I91" s="28" t="s">
        <v>535</v>
      </c>
      <c r="J91" s="180" t="s">
        <v>460</v>
      </c>
    </row>
    <row r="92" spans="1:10" ht="14.4" x14ac:dyDescent="0.3">
      <c r="A92" s="158">
        <v>3</v>
      </c>
      <c r="B92" s="159"/>
      <c r="C92" s="211" t="str">
        <f t="shared" si="5"/>
        <v>470148-658</v>
      </c>
      <c r="D92" s="79" t="s">
        <v>38</v>
      </c>
      <c r="E92" s="32" t="s">
        <v>63</v>
      </c>
      <c r="F92" s="217">
        <v>5.2</v>
      </c>
      <c r="G92" s="30">
        <f>B92*F92</f>
        <v>0</v>
      </c>
      <c r="H92" s="28" t="s">
        <v>505</v>
      </c>
      <c r="I92" s="28" t="s">
        <v>536</v>
      </c>
      <c r="J92" s="180" t="s">
        <v>459</v>
      </c>
    </row>
    <row r="93" spans="1:10" ht="14.4" x14ac:dyDescent="0.3">
      <c r="A93" s="158">
        <v>3</v>
      </c>
      <c r="B93" s="159"/>
      <c r="C93" s="211" t="str">
        <f t="shared" si="5"/>
        <v>470145-790</v>
      </c>
      <c r="D93" s="79" t="s">
        <v>38</v>
      </c>
      <c r="E93" s="32" t="s">
        <v>64</v>
      </c>
      <c r="F93" s="217">
        <v>5.2</v>
      </c>
      <c r="G93" s="30">
        <f>B93*F93</f>
        <v>0</v>
      </c>
      <c r="H93" s="28" t="s">
        <v>505</v>
      </c>
      <c r="I93" s="28" t="s">
        <v>537</v>
      </c>
      <c r="J93" s="180" t="s">
        <v>458</v>
      </c>
    </row>
    <row r="94" spans="1:10" ht="14.4" x14ac:dyDescent="0.3">
      <c r="A94" s="158">
        <v>1</v>
      </c>
      <c r="B94" s="159"/>
      <c r="C94" s="211" t="str">
        <f t="shared" si="5"/>
        <v>470152-246</v>
      </c>
      <c r="D94" s="79" t="s">
        <v>37</v>
      </c>
      <c r="E94" s="32" t="s">
        <v>36</v>
      </c>
      <c r="F94" s="217">
        <v>27.25</v>
      </c>
      <c r="G94" s="30">
        <f t="shared" si="4"/>
        <v>0</v>
      </c>
      <c r="H94" s="28" t="s">
        <v>505</v>
      </c>
      <c r="I94" s="28" t="s">
        <v>538</v>
      </c>
      <c r="J94" s="180" t="s">
        <v>457</v>
      </c>
    </row>
    <row r="95" spans="1:10" ht="14.4" x14ac:dyDescent="0.3">
      <c r="A95" s="158">
        <v>11</v>
      </c>
      <c r="B95" s="159"/>
      <c r="C95" s="211" t="str">
        <f t="shared" si="5"/>
        <v>470001-634</v>
      </c>
      <c r="D95" s="79" t="s">
        <v>14</v>
      </c>
      <c r="E95" s="32" t="s">
        <v>124</v>
      </c>
      <c r="F95" s="217">
        <v>24.99</v>
      </c>
      <c r="G95" s="30">
        <f t="shared" si="4"/>
        <v>0</v>
      </c>
      <c r="H95" s="28" t="s">
        <v>505</v>
      </c>
      <c r="I95" s="28" t="s">
        <v>539</v>
      </c>
      <c r="J95" s="180" t="s">
        <v>456</v>
      </c>
    </row>
    <row r="96" spans="1:10" ht="14.4" x14ac:dyDescent="0.3">
      <c r="A96" s="158">
        <v>2</v>
      </c>
      <c r="B96" s="159"/>
      <c r="C96" s="211" t="str">
        <f t="shared" si="5"/>
        <v>470020-860</v>
      </c>
      <c r="D96" s="128" t="s">
        <v>44</v>
      </c>
      <c r="E96" s="32" t="s">
        <v>144</v>
      </c>
      <c r="F96" s="217">
        <v>5.85</v>
      </c>
      <c r="G96" s="30">
        <f>B96*F96</f>
        <v>0</v>
      </c>
      <c r="H96" s="28" t="s">
        <v>505</v>
      </c>
      <c r="I96" s="28" t="s">
        <v>540</v>
      </c>
      <c r="J96" s="180" t="s">
        <v>455</v>
      </c>
    </row>
    <row r="97" spans="1:10" ht="14.4" x14ac:dyDescent="0.3">
      <c r="A97" s="158">
        <v>1</v>
      </c>
      <c r="B97" s="159"/>
      <c r="C97" s="211" t="str">
        <f t="shared" si="5"/>
        <v>470000-748</v>
      </c>
      <c r="D97" s="130" t="s">
        <v>14</v>
      </c>
      <c r="E97" s="113" t="s">
        <v>352</v>
      </c>
      <c r="F97" s="217">
        <v>40.950000000000003</v>
      </c>
      <c r="G97" s="30">
        <f t="shared" si="4"/>
        <v>0</v>
      </c>
      <c r="H97" s="28" t="s">
        <v>505</v>
      </c>
      <c r="I97" s="28" t="s">
        <v>541</v>
      </c>
      <c r="J97" s="180" t="s">
        <v>454</v>
      </c>
    </row>
    <row r="98" spans="1:10" ht="14.4" x14ac:dyDescent="0.3">
      <c r="A98" s="158">
        <v>2</v>
      </c>
      <c r="B98" s="159"/>
      <c r="C98" s="211" t="str">
        <f t="shared" si="5"/>
        <v>470000-850</v>
      </c>
      <c r="D98" s="79" t="s">
        <v>14</v>
      </c>
      <c r="E98" s="82" t="s">
        <v>156</v>
      </c>
      <c r="F98" s="217">
        <v>56.95</v>
      </c>
      <c r="G98" s="30">
        <f t="shared" si="4"/>
        <v>0</v>
      </c>
      <c r="H98" s="28" t="s">
        <v>505</v>
      </c>
      <c r="I98" s="28" t="s">
        <v>542</v>
      </c>
      <c r="J98" s="180" t="s">
        <v>453</v>
      </c>
    </row>
    <row r="99" spans="1:10" ht="14.4" x14ac:dyDescent="0.3">
      <c r="A99" s="158">
        <v>2</v>
      </c>
      <c r="B99" s="159"/>
      <c r="C99" s="211" t="s">
        <v>587</v>
      </c>
      <c r="D99" s="79" t="s">
        <v>14</v>
      </c>
      <c r="E99" s="82" t="s">
        <v>125</v>
      </c>
      <c r="F99" s="219">
        <v>49.95</v>
      </c>
      <c r="G99" s="30">
        <f t="shared" si="4"/>
        <v>0</v>
      </c>
      <c r="H99" s="28" t="s">
        <v>505</v>
      </c>
      <c r="I99" s="28" t="s">
        <v>543</v>
      </c>
      <c r="J99" s="180" t="s">
        <v>452</v>
      </c>
    </row>
    <row r="100" spans="1:10" ht="14.4" x14ac:dyDescent="0.3">
      <c r="A100" s="158">
        <v>2</v>
      </c>
      <c r="B100" s="161"/>
      <c r="C100" s="211" t="str">
        <f t="shared" si="5"/>
        <v>470000-632</v>
      </c>
      <c r="D100" s="79" t="s">
        <v>14</v>
      </c>
      <c r="E100" s="82" t="s">
        <v>126</v>
      </c>
      <c r="F100" s="217">
        <v>46.95</v>
      </c>
      <c r="G100" s="30">
        <f t="shared" si="4"/>
        <v>0</v>
      </c>
      <c r="H100" s="28" t="s">
        <v>505</v>
      </c>
      <c r="I100" s="28" t="s">
        <v>544</v>
      </c>
      <c r="J100" s="180" t="s">
        <v>451</v>
      </c>
    </row>
    <row r="101" spans="1:10" ht="14.4" x14ac:dyDescent="0.3">
      <c r="A101" s="158">
        <v>1</v>
      </c>
      <c r="B101" s="159"/>
      <c r="C101" s="211" t="str">
        <f t="shared" si="5"/>
        <v>470024-214</v>
      </c>
      <c r="D101" s="79" t="s">
        <v>39</v>
      </c>
      <c r="E101" s="32" t="s">
        <v>127</v>
      </c>
      <c r="F101" s="217">
        <v>129.99</v>
      </c>
      <c r="G101" s="30">
        <f t="shared" si="4"/>
        <v>0</v>
      </c>
      <c r="H101" s="28" t="s">
        <v>505</v>
      </c>
      <c r="I101" s="28" t="s">
        <v>545</v>
      </c>
      <c r="J101" s="180" t="s">
        <v>450</v>
      </c>
    </row>
    <row r="102" spans="1:10" ht="14.4" x14ac:dyDescent="0.3">
      <c r="A102" s="158">
        <v>1</v>
      </c>
      <c r="B102" s="159"/>
      <c r="C102" s="211" t="str">
        <f t="shared" si="5"/>
        <v>470030-318</v>
      </c>
      <c r="D102" s="130" t="s">
        <v>39</v>
      </c>
      <c r="E102" s="113" t="s">
        <v>128</v>
      </c>
      <c r="F102" s="217">
        <v>114.95</v>
      </c>
      <c r="G102" s="30">
        <f t="shared" si="4"/>
        <v>0</v>
      </c>
      <c r="H102" s="28" t="s">
        <v>505</v>
      </c>
      <c r="I102" s="28" t="s">
        <v>546</v>
      </c>
      <c r="J102" s="180" t="s">
        <v>449</v>
      </c>
    </row>
    <row r="103" spans="1:10" ht="14.4" x14ac:dyDescent="0.3">
      <c r="A103" s="158">
        <v>5</v>
      </c>
      <c r="B103" s="159"/>
      <c r="C103" s="211" t="str">
        <f t="shared" si="5"/>
        <v>470093-592</v>
      </c>
      <c r="D103" s="78" t="s">
        <v>71</v>
      </c>
      <c r="E103" s="80" t="s">
        <v>157</v>
      </c>
      <c r="F103" s="217">
        <v>31.3</v>
      </c>
      <c r="G103" s="30">
        <f t="shared" si="4"/>
        <v>0</v>
      </c>
      <c r="H103" s="28" t="s">
        <v>505</v>
      </c>
      <c r="I103" s="28" t="s">
        <v>547</v>
      </c>
      <c r="J103" s="180" t="s">
        <v>448</v>
      </c>
    </row>
    <row r="104" spans="1:10" ht="18" customHeight="1" x14ac:dyDescent="0.3">
      <c r="A104" s="176" t="s">
        <v>21</v>
      </c>
      <c r="B104" s="177"/>
      <c r="C104" s="177"/>
      <c r="D104" s="177"/>
      <c r="E104" s="172"/>
      <c r="F104" s="173"/>
      <c r="G104" s="38">
        <f>SUM(G83:G103)</f>
        <v>0</v>
      </c>
    </row>
    <row r="105" spans="1:10" x14ac:dyDescent="0.25">
      <c r="A105" s="68"/>
    </row>
    <row r="106" spans="1:10" ht="17.399999999999999" x14ac:dyDescent="0.3">
      <c r="A106" s="178"/>
      <c r="B106" s="179"/>
      <c r="C106" s="179"/>
      <c r="D106" s="179"/>
    </row>
    <row r="107" spans="1:10" ht="17.399999999999999" x14ac:dyDescent="0.3">
      <c r="A107" s="246" t="s">
        <v>40</v>
      </c>
      <c r="B107" s="247"/>
      <c r="C107" s="247"/>
      <c r="D107" s="247"/>
      <c r="E107" s="247"/>
      <c r="F107" s="248"/>
      <c r="G107" s="6">
        <f>SUM(G47,G79,G104)</f>
        <v>0</v>
      </c>
    </row>
    <row r="108" spans="1:10" ht="17.399999999999999" x14ac:dyDescent="0.3">
      <c r="A108" s="117" t="s">
        <v>583</v>
      </c>
      <c r="B108" s="116"/>
      <c r="C108" s="116"/>
      <c r="D108" s="116"/>
      <c r="E108" s="116"/>
      <c r="F108" s="110" t="s">
        <v>108</v>
      </c>
      <c r="G108" s="37">
        <f>(G107*0.1)</f>
        <v>0</v>
      </c>
    </row>
    <row r="109" spans="1:10" ht="17.399999999999999" x14ac:dyDescent="0.3">
      <c r="A109" s="278" t="s">
        <v>353</v>
      </c>
      <c r="B109" s="279"/>
      <c r="C109" s="279"/>
      <c r="D109" s="279"/>
      <c r="E109" s="279"/>
      <c r="F109" s="280"/>
      <c r="G109" s="8"/>
    </row>
    <row r="110" spans="1:10" ht="17.399999999999999" x14ac:dyDescent="0.3">
      <c r="A110" s="246" t="s">
        <v>42</v>
      </c>
      <c r="B110" s="247"/>
      <c r="C110" s="247"/>
      <c r="D110" s="247"/>
      <c r="E110" s="247"/>
      <c r="F110" s="248"/>
      <c r="G110" s="7">
        <f>SUM(G107-G108)</f>
        <v>0</v>
      </c>
    </row>
    <row r="112" spans="1:10" ht="14.25" customHeight="1" x14ac:dyDescent="0.25">
      <c r="A112" s="326" t="s">
        <v>61</v>
      </c>
      <c r="B112" s="327"/>
      <c r="C112" s="327"/>
      <c r="D112" s="327"/>
      <c r="E112" s="327"/>
      <c r="F112" s="327"/>
      <c r="G112" s="328"/>
    </row>
    <row r="113" spans="1:7" ht="14.25" customHeight="1" x14ac:dyDescent="0.25">
      <c r="A113" s="329"/>
      <c r="B113" s="330"/>
      <c r="C113" s="330"/>
      <c r="D113" s="330"/>
      <c r="E113" s="330"/>
      <c r="F113" s="330"/>
      <c r="G113" s="331"/>
    </row>
    <row r="114" spans="1:7" ht="14.25" customHeight="1" x14ac:dyDescent="0.25">
      <c r="A114" s="329"/>
      <c r="B114" s="330"/>
      <c r="C114" s="330"/>
      <c r="D114" s="330"/>
      <c r="E114" s="330"/>
      <c r="F114" s="330"/>
      <c r="G114" s="331"/>
    </row>
    <row r="115" spans="1:7" ht="14.25" customHeight="1" x14ac:dyDescent="0.25">
      <c r="A115" s="329"/>
      <c r="B115" s="330"/>
      <c r="C115" s="330"/>
      <c r="D115" s="330"/>
      <c r="E115" s="330"/>
      <c r="F115" s="330"/>
      <c r="G115" s="331"/>
    </row>
    <row r="116" spans="1:7" ht="14.25" customHeight="1" x14ac:dyDescent="0.25">
      <c r="A116" s="329"/>
      <c r="B116" s="330"/>
      <c r="C116" s="330"/>
      <c r="D116" s="330"/>
      <c r="E116" s="330"/>
      <c r="F116" s="330"/>
      <c r="G116" s="331"/>
    </row>
    <row r="117" spans="1:7" ht="14.25" customHeight="1" x14ac:dyDescent="0.25">
      <c r="A117" s="329"/>
      <c r="B117" s="330"/>
      <c r="C117" s="330"/>
      <c r="D117" s="330"/>
      <c r="E117" s="330"/>
      <c r="F117" s="330"/>
      <c r="G117" s="331"/>
    </row>
    <row r="118" spans="1:7" ht="14.25" customHeight="1" x14ac:dyDescent="0.25">
      <c r="A118" s="329"/>
      <c r="B118" s="330"/>
      <c r="C118" s="330"/>
      <c r="D118" s="330"/>
      <c r="E118" s="330"/>
      <c r="F118" s="330"/>
      <c r="G118" s="331"/>
    </row>
    <row r="119" spans="1:7" ht="14.25" customHeight="1" x14ac:dyDescent="0.25">
      <c r="A119" s="329"/>
      <c r="B119" s="330"/>
      <c r="C119" s="330"/>
      <c r="D119" s="330"/>
      <c r="E119" s="330"/>
      <c r="F119" s="330"/>
      <c r="G119" s="331"/>
    </row>
    <row r="120" spans="1:7" ht="14.25" customHeight="1" x14ac:dyDescent="0.25">
      <c r="A120" s="329"/>
      <c r="B120" s="330"/>
      <c r="C120" s="330"/>
      <c r="D120" s="330"/>
      <c r="E120" s="330"/>
      <c r="F120" s="330"/>
      <c r="G120" s="331"/>
    </row>
    <row r="121" spans="1:7" ht="14.25" customHeight="1" x14ac:dyDescent="0.25">
      <c r="A121" s="332"/>
      <c r="B121" s="333"/>
      <c r="C121" s="333"/>
      <c r="D121" s="333"/>
      <c r="E121" s="333"/>
      <c r="F121" s="333"/>
      <c r="G121" s="334"/>
    </row>
    <row r="122" spans="1:7" x14ac:dyDescent="0.25">
      <c r="A122" s="28"/>
    </row>
    <row r="123" spans="1:7" x14ac:dyDescent="0.25">
      <c r="A123" s="28"/>
    </row>
    <row r="124" spans="1:7" x14ac:dyDescent="0.25">
      <c r="A124" s="28"/>
    </row>
    <row r="125" spans="1:7" x14ac:dyDescent="0.25">
      <c r="A125" s="28"/>
    </row>
    <row r="126" spans="1:7" x14ac:dyDescent="0.25">
      <c r="A126" s="28"/>
    </row>
    <row r="127" spans="1:7" x14ac:dyDescent="0.25">
      <c r="A127" s="28"/>
    </row>
    <row r="128" spans="1:7"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sheetData>
  <sheetProtection algorithmName="SHA-512" hashValue="CwGaExyE3b6OheC8ZxIlrWr0zB2MCRPKTvQSHABNyr5QN/UrwC1/Ez+Xjp32U78fg47OgOn/U1H5r94jWS5BPA==" saltValue="wcZCG8D7S/0TRMkxm5v6pg==" spinCount="100000" sheet="1" objects="1" scenarios="1"/>
  <mergeCells count="42">
    <mergeCell ref="A1:G1"/>
    <mergeCell ref="A22:G22"/>
    <mergeCell ref="A16:D16"/>
    <mergeCell ref="E16:F16"/>
    <mergeCell ref="A17:D17"/>
    <mergeCell ref="A19:B19"/>
    <mergeCell ref="A5:G5"/>
    <mergeCell ref="A6:G6"/>
    <mergeCell ref="A18:D18"/>
    <mergeCell ref="E18:F18"/>
    <mergeCell ref="A14:D14"/>
    <mergeCell ref="E14:F14"/>
    <mergeCell ref="A15:D15"/>
    <mergeCell ref="A2:G2"/>
    <mergeCell ref="A3:G3"/>
    <mergeCell ref="A4:G4"/>
    <mergeCell ref="A7:F7"/>
    <mergeCell ref="A8:B8"/>
    <mergeCell ref="C8:F8"/>
    <mergeCell ref="A109:F109"/>
    <mergeCell ref="A110:F110"/>
    <mergeCell ref="A80:G81"/>
    <mergeCell ref="A79:F79"/>
    <mergeCell ref="A56:G57"/>
    <mergeCell ref="A55:G55"/>
    <mergeCell ref="E17:F17"/>
    <mergeCell ref="A47:F47"/>
    <mergeCell ref="C20:D20"/>
    <mergeCell ref="A112:G121"/>
    <mergeCell ref="C9:F9"/>
    <mergeCell ref="A10:B10"/>
    <mergeCell ref="C10:F10"/>
    <mergeCell ref="A11:B11"/>
    <mergeCell ref="C11:F11"/>
    <mergeCell ref="A12:D12"/>
    <mergeCell ref="E12:F12"/>
    <mergeCell ref="C19:D19"/>
    <mergeCell ref="A9:B9"/>
    <mergeCell ref="A13:D13"/>
    <mergeCell ref="A107:F107"/>
    <mergeCell ref="E15:F15"/>
    <mergeCell ref="A20:B20"/>
  </mergeCells>
  <printOptions horizontalCentered="1" verticalCentered="1"/>
  <pageMargins left="0.7" right="0.7" top="0.75" bottom="0.75" header="0.3" footer="0.3"/>
  <pageSetup scale="64" fitToHeight="2" orientation="portrait" r:id="rId1"/>
  <headerFooter>
    <oddFooter>&amp;CCurriculum for Agricultural Science Education © 2019 ASA – Ward's – 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showGridLines="0" view="pageLayout" zoomScale="90" zoomScaleNormal="100" zoomScalePageLayoutView="90" workbookViewId="0">
      <selection sqref="A1:G1"/>
    </sheetView>
  </sheetViews>
  <sheetFormatPr defaultColWidth="8.6640625" defaultRowHeight="13.8" x14ac:dyDescent="0.25"/>
  <cols>
    <col min="1" max="1" width="14.5546875" style="28" customWidth="1"/>
    <col min="2" max="2" width="9.5546875" style="28" customWidth="1"/>
    <col min="3" max="3" width="11.88671875" style="28" customWidth="1"/>
    <col min="4" max="4" width="78" style="28" customWidth="1"/>
    <col min="5" max="5" width="2.44140625" style="28" hidden="1" customWidth="1"/>
    <col min="6" max="6" width="20.109375" style="92" customWidth="1"/>
    <col min="7" max="7" width="14.109375" style="28" customWidth="1"/>
    <col min="8" max="253" width="9.109375" style="28" customWidth="1"/>
    <col min="254" max="254" width="8.33203125" style="28" customWidth="1"/>
    <col min="255" max="16384" width="8.6640625" style="28"/>
  </cols>
  <sheetData>
    <row r="1" spans="1:7" ht="87.6" customHeight="1" x14ac:dyDescent="0.25">
      <c r="A1" s="223"/>
      <c r="B1" s="223"/>
      <c r="C1" s="223"/>
      <c r="D1" s="223"/>
      <c r="E1" s="223"/>
      <c r="F1" s="315"/>
      <c r="G1" s="315"/>
    </row>
    <row r="2" spans="1:7" x14ac:dyDescent="0.25">
      <c r="A2" s="352" t="s">
        <v>95</v>
      </c>
      <c r="B2" s="352"/>
      <c r="C2" s="352"/>
      <c r="D2" s="352"/>
      <c r="E2" s="352"/>
    </row>
    <row r="3" spans="1:7" x14ac:dyDescent="0.25">
      <c r="A3" s="353"/>
      <c r="B3" s="353"/>
      <c r="C3" s="353"/>
      <c r="D3" s="353"/>
      <c r="E3" s="353"/>
    </row>
    <row r="4" spans="1:7" ht="26.4" x14ac:dyDescent="0.25">
      <c r="A4" s="2" t="s">
        <v>7</v>
      </c>
      <c r="B4" s="2" t="s">
        <v>8</v>
      </c>
      <c r="C4" s="2" t="s">
        <v>10</v>
      </c>
      <c r="D4" s="2" t="s">
        <v>11</v>
      </c>
      <c r="E4" s="32"/>
      <c r="F4" s="93" t="s">
        <v>96</v>
      </c>
      <c r="G4" s="2" t="s">
        <v>97</v>
      </c>
    </row>
    <row r="5" spans="1:7" s="98" customFormat="1" ht="30" customHeight="1" x14ac:dyDescent="0.3">
      <c r="A5" s="94">
        <v>2</v>
      </c>
      <c r="B5" s="140"/>
      <c r="C5" s="94" t="s">
        <v>98</v>
      </c>
      <c r="D5" s="94" t="s">
        <v>158</v>
      </c>
      <c r="E5" s="95"/>
      <c r="F5" s="96" t="s">
        <v>159</v>
      </c>
      <c r="G5" s="97" t="s">
        <v>160</v>
      </c>
    </row>
    <row r="6" spans="1:7" s="98" customFormat="1" ht="30" customHeight="1" x14ac:dyDescent="0.3">
      <c r="A6" s="94">
        <v>2</v>
      </c>
      <c r="B6" s="140"/>
      <c r="C6" s="94" t="s">
        <v>98</v>
      </c>
      <c r="D6" s="94" t="s">
        <v>161</v>
      </c>
      <c r="E6" s="95"/>
      <c r="F6" s="96" t="s">
        <v>162</v>
      </c>
      <c r="G6" s="97" t="s">
        <v>160</v>
      </c>
    </row>
    <row r="7" spans="1:7" s="98" customFormat="1" ht="30" customHeight="1" x14ac:dyDescent="0.3">
      <c r="A7" s="94">
        <v>2</v>
      </c>
      <c r="B7" s="140"/>
      <c r="C7" s="94" t="s">
        <v>98</v>
      </c>
      <c r="D7" s="94" t="s">
        <v>163</v>
      </c>
      <c r="E7" s="95"/>
      <c r="F7" s="96" t="s">
        <v>164</v>
      </c>
      <c r="G7" s="97" t="s">
        <v>160</v>
      </c>
    </row>
    <row r="8" spans="1:7" s="98" customFormat="1" ht="30" customHeight="1" x14ac:dyDescent="0.3">
      <c r="A8" s="94">
        <v>1</v>
      </c>
      <c r="B8" s="140"/>
      <c r="C8" s="94" t="s">
        <v>98</v>
      </c>
      <c r="D8" s="99" t="s">
        <v>165</v>
      </c>
      <c r="E8" s="95"/>
      <c r="F8" s="100" t="s">
        <v>166</v>
      </c>
      <c r="G8" s="97" t="s">
        <v>167</v>
      </c>
    </row>
    <row r="9" spans="1:7" ht="15.75" customHeight="1" x14ac:dyDescent="0.25"/>
    <row r="10" spans="1:7" ht="15" customHeight="1" x14ac:dyDescent="0.25">
      <c r="A10" s="343" t="s">
        <v>100</v>
      </c>
      <c r="B10" s="343"/>
      <c r="C10" s="343"/>
      <c r="D10" s="343"/>
      <c r="E10" s="343"/>
      <c r="F10" s="28"/>
    </row>
    <row r="11" spans="1:7" ht="15" customHeight="1" x14ac:dyDescent="0.25">
      <c r="A11" s="344"/>
      <c r="B11" s="344"/>
      <c r="C11" s="344"/>
      <c r="D11" s="344"/>
      <c r="E11" s="344"/>
      <c r="F11" s="28"/>
    </row>
    <row r="12" spans="1:7" ht="30" customHeight="1" x14ac:dyDescent="0.25">
      <c r="A12" s="2" t="s">
        <v>7</v>
      </c>
      <c r="B12" s="2" t="s">
        <v>8</v>
      </c>
      <c r="C12" s="2" t="s">
        <v>10</v>
      </c>
      <c r="D12" s="2" t="s">
        <v>11</v>
      </c>
      <c r="F12" s="2" t="s">
        <v>101</v>
      </c>
    </row>
    <row r="13" spans="1:7" s="142" customFormat="1" x14ac:dyDescent="0.25">
      <c r="A13" s="101">
        <v>1</v>
      </c>
      <c r="B13" s="104"/>
      <c r="C13" s="15" t="s">
        <v>99</v>
      </c>
      <c r="D13" s="15" t="s">
        <v>168</v>
      </c>
      <c r="F13" s="32" t="s">
        <v>102</v>
      </c>
    </row>
    <row r="14" spans="1:7" s="142" customFormat="1" x14ac:dyDescent="0.25">
      <c r="A14" s="102"/>
      <c r="C14" s="26"/>
      <c r="D14" s="25"/>
      <c r="F14" s="103"/>
    </row>
    <row r="15" spans="1:7" s="142" customFormat="1" x14ac:dyDescent="0.25">
      <c r="A15" s="102"/>
      <c r="C15" s="26"/>
      <c r="D15" s="25"/>
      <c r="F15" s="103"/>
    </row>
    <row r="16" spans="1:7" ht="15" customHeight="1" x14ac:dyDescent="0.25">
      <c r="A16" s="343" t="s">
        <v>268</v>
      </c>
      <c r="B16" s="343"/>
      <c r="C16" s="343"/>
      <c r="D16" s="343"/>
      <c r="E16" s="343"/>
      <c r="F16" s="28"/>
    </row>
    <row r="17" spans="1:6" ht="15" customHeight="1" x14ac:dyDescent="0.25">
      <c r="A17" s="344"/>
      <c r="B17" s="344"/>
      <c r="C17" s="344"/>
      <c r="D17" s="344"/>
      <c r="E17" s="344"/>
      <c r="F17" s="28"/>
    </row>
    <row r="18" spans="1:6" ht="30" customHeight="1" x14ac:dyDescent="0.25">
      <c r="A18" s="132" t="s">
        <v>7</v>
      </c>
      <c r="B18" s="132" t="s">
        <v>8</v>
      </c>
      <c r="C18" s="132" t="s">
        <v>10</v>
      </c>
      <c r="D18" s="132" t="s">
        <v>11</v>
      </c>
      <c r="F18" s="132" t="s">
        <v>101</v>
      </c>
    </row>
    <row r="19" spans="1:6" s="142" customFormat="1" x14ac:dyDescent="0.25">
      <c r="A19" s="11">
        <v>2</v>
      </c>
      <c r="B19" s="165"/>
      <c r="C19" s="12" t="s">
        <v>44</v>
      </c>
      <c r="D19" s="12" t="s">
        <v>265</v>
      </c>
      <c r="E19" s="32"/>
      <c r="F19" s="41" t="s">
        <v>264</v>
      </c>
    </row>
    <row r="20" spans="1:6" s="142" customFormat="1" ht="15" customHeight="1" x14ac:dyDescent="0.25">
      <c r="A20" s="24">
        <v>10</v>
      </c>
      <c r="B20" s="165"/>
      <c r="C20" s="17" t="s">
        <v>14</v>
      </c>
      <c r="D20" s="17" t="s">
        <v>266</v>
      </c>
      <c r="E20" s="32"/>
      <c r="F20" s="41" t="s">
        <v>267</v>
      </c>
    </row>
    <row r="21" spans="1:6" x14ac:dyDescent="0.25">
      <c r="A21" s="16"/>
      <c r="C21" s="25"/>
      <c r="D21" s="25"/>
    </row>
    <row r="22" spans="1:6" x14ac:dyDescent="0.25">
      <c r="A22" s="16"/>
      <c r="C22" s="25"/>
      <c r="D22" s="25"/>
    </row>
    <row r="23" spans="1:6" x14ac:dyDescent="0.25">
      <c r="A23" s="16"/>
      <c r="C23" s="25"/>
      <c r="D23" s="25"/>
    </row>
    <row r="24" spans="1:6" x14ac:dyDescent="0.25">
      <c r="A24" s="16"/>
      <c r="C24" s="25"/>
      <c r="D24" s="25"/>
    </row>
    <row r="25" spans="1:6" x14ac:dyDescent="0.25">
      <c r="A25" s="16"/>
      <c r="C25" s="25"/>
      <c r="D25" s="25"/>
    </row>
    <row r="26" spans="1:6" x14ac:dyDescent="0.25">
      <c r="A26" s="16"/>
      <c r="C26" s="25"/>
      <c r="D26" s="25"/>
    </row>
    <row r="27" spans="1:6" x14ac:dyDescent="0.25">
      <c r="A27" s="16"/>
      <c r="C27" s="25"/>
      <c r="D27" s="25"/>
    </row>
    <row r="28" spans="1:6" x14ac:dyDescent="0.25">
      <c r="A28" s="16"/>
      <c r="C28" s="25"/>
      <c r="D28" s="25"/>
    </row>
    <row r="29" spans="1:6" x14ac:dyDescent="0.25">
      <c r="A29" s="16"/>
      <c r="C29" s="25"/>
      <c r="D29" s="25"/>
    </row>
    <row r="30" spans="1:6" x14ac:dyDescent="0.25">
      <c r="A30" s="16"/>
      <c r="C30" s="25"/>
      <c r="D30" s="25"/>
    </row>
    <row r="31" spans="1:6" x14ac:dyDescent="0.25">
      <c r="A31" s="16"/>
      <c r="C31" s="25"/>
      <c r="D31" s="25"/>
    </row>
    <row r="32" spans="1:6" x14ac:dyDescent="0.25">
      <c r="A32" s="16"/>
      <c r="C32" s="25"/>
      <c r="D32" s="25"/>
    </row>
    <row r="33" spans="1:4" x14ac:dyDescent="0.25">
      <c r="A33" s="16"/>
      <c r="C33" s="25"/>
      <c r="D33" s="25"/>
    </row>
    <row r="34" spans="1:4" x14ac:dyDescent="0.25">
      <c r="A34" s="16"/>
      <c r="C34" s="25"/>
      <c r="D34" s="25"/>
    </row>
    <row r="35" spans="1:4" x14ac:dyDescent="0.25">
      <c r="A35" s="16"/>
      <c r="C35" s="25"/>
      <c r="D35" s="25"/>
    </row>
    <row r="36" spans="1:4" x14ac:dyDescent="0.25">
      <c r="A36" s="16"/>
      <c r="C36" s="25"/>
      <c r="D36" s="25"/>
    </row>
    <row r="37" spans="1:4" x14ac:dyDescent="0.25">
      <c r="A37" s="16"/>
      <c r="C37" s="25"/>
      <c r="D37" s="25"/>
    </row>
    <row r="38" spans="1:4" x14ac:dyDescent="0.25">
      <c r="A38" s="16"/>
      <c r="C38" s="25"/>
      <c r="D38" s="25"/>
    </row>
    <row r="39" spans="1:4" x14ac:dyDescent="0.25">
      <c r="A39" s="16"/>
      <c r="C39" s="25"/>
      <c r="D39" s="25"/>
    </row>
    <row r="40" spans="1:4" x14ac:dyDescent="0.25">
      <c r="A40" s="16"/>
      <c r="C40" s="25"/>
      <c r="D40" s="25"/>
    </row>
    <row r="41" spans="1:4" x14ac:dyDescent="0.25">
      <c r="A41" s="102"/>
      <c r="C41" s="26"/>
      <c r="D41" s="25"/>
    </row>
    <row r="42" spans="1:4" x14ac:dyDescent="0.25">
      <c r="A42" s="16"/>
      <c r="C42" s="25"/>
      <c r="D42" s="25"/>
    </row>
    <row r="43" spans="1:4" x14ac:dyDescent="0.25">
      <c r="A43" s="16"/>
      <c r="C43" s="25"/>
      <c r="D43" s="26"/>
    </row>
    <row r="44" spans="1:4" x14ac:dyDescent="0.25">
      <c r="A44" s="16"/>
      <c r="C44" s="25"/>
      <c r="D44" s="26"/>
    </row>
    <row r="45" spans="1:4" x14ac:dyDescent="0.25">
      <c r="A45" s="16"/>
      <c r="C45" s="25"/>
      <c r="D45" s="25"/>
    </row>
    <row r="46" spans="1:4" x14ac:dyDescent="0.25">
      <c r="A46" s="16"/>
      <c r="C46" s="25"/>
      <c r="D46" s="25"/>
    </row>
    <row r="47" spans="1:4" x14ac:dyDescent="0.25">
      <c r="A47" s="16"/>
      <c r="C47" s="25"/>
      <c r="D47" s="25"/>
    </row>
    <row r="48" spans="1:4" x14ac:dyDescent="0.25">
      <c r="A48" s="16"/>
      <c r="C48" s="25"/>
      <c r="D48" s="25"/>
    </row>
    <row r="49" spans="1:4" x14ac:dyDescent="0.25">
      <c r="A49" s="16"/>
      <c r="C49" s="25"/>
      <c r="D49" s="25"/>
    </row>
    <row r="50" spans="1:4" x14ac:dyDescent="0.25">
      <c r="A50" s="16"/>
      <c r="C50" s="25"/>
      <c r="D50" s="25"/>
    </row>
    <row r="51" spans="1:4" x14ac:dyDescent="0.25">
      <c r="A51" s="16"/>
      <c r="C51" s="25"/>
      <c r="D51" s="25"/>
    </row>
    <row r="52" spans="1:4" x14ac:dyDescent="0.25">
      <c r="A52" s="16"/>
      <c r="C52" s="25"/>
      <c r="D52" s="25"/>
    </row>
    <row r="53" spans="1:4" x14ac:dyDescent="0.25">
      <c r="A53" s="16"/>
      <c r="C53" s="25"/>
      <c r="D53" s="25"/>
    </row>
    <row r="54" spans="1:4" x14ac:dyDescent="0.25">
      <c r="A54" s="16"/>
      <c r="C54" s="25"/>
      <c r="D54" s="25"/>
    </row>
  </sheetData>
  <sheetProtection algorithmName="SHA-512" hashValue="E/rbZYIfY8cr537tunAu1szt/2NTyOi7HCe3SD2b3Ym45wNgMlYByKO0xCmREQNlcn03gQC1cn281dwcAzrV4w==" saltValue="3SBgGQnm9kZ61JnUtXwcwA==" spinCount="100000" sheet="1"/>
  <mergeCells count="4">
    <mergeCell ref="A10:E11"/>
    <mergeCell ref="A16:E17"/>
    <mergeCell ref="A1:G1"/>
    <mergeCell ref="A2:E3"/>
  </mergeCells>
  <hyperlinks>
    <hyperlink ref="F19" r:id="rId1"/>
    <hyperlink ref="F20" r:id="rId2"/>
  </hyperlinks>
  <pageMargins left="0.7" right="0.7" top="0.75" bottom="0.75" header="0.3" footer="0.3"/>
  <pageSetup scale="57" orientation="landscape" r:id="rId3"/>
  <headerFooter>
    <oddFooter>&amp;CCurriculum for Agricultural Science Education © 2019 ASA – Miscellaneous – Page &amp;P</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4"/>
  <sheetViews>
    <sheetView showGridLines="0" view="pageLayout" zoomScaleNormal="100" workbookViewId="0">
      <selection sqref="A1:E1"/>
    </sheetView>
  </sheetViews>
  <sheetFormatPr defaultColWidth="14.5546875" defaultRowHeight="13.8" x14ac:dyDescent="0.25"/>
  <cols>
    <col min="1" max="1" width="14.5546875" style="28" customWidth="1"/>
    <col min="2" max="2" width="9.5546875" style="28" customWidth="1"/>
    <col min="3" max="3" width="11.88671875" style="28" customWidth="1"/>
    <col min="4" max="4" width="58.88671875" style="28" customWidth="1"/>
    <col min="5" max="5" width="2.44140625" style="28" hidden="1" customWidth="1"/>
    <col min="6" max="9" width="9.109375" style="150" customWidth="1"/>
    <col min="10" max="253" width="9.109375" style="28" customWidth="1"/>
    <col min="254" max="254" width="8.33203125" style="28" customWidth="1"/>
    <col min="255" max="255" width="8.6640625" style="28" customWidth="1"/>
    <col min="256" max="16384" width="14.5546875" style="28"/>
  </cols>
  <sheetData>
    <row r="1" spans="1:9" ht="76.5" customHeight="1" x14ac:dyDescent="0.25">
      <c r="A1" s="223"/>
      <c r="B1" s="223"/>
      <c r="C1" s="223"/>
      <c r="D1" s="223"/>
      <c r="E1" s="223"/>
    </row>
    <row r="2" spans="1:9" x14ac:dyDescent="0.25">
      <c r="A2" s="352" t="s">
        <v>23</v>
      </c>
      <c r="B2" s="352"/>
      <c r="C2" s="352"/>
      <c r="D2" s="352"/>
      <c r="E2" s="352"/>
    </row>
    <row r="3" spans="1:9" x14ac:dyDescent="0.25">
      <c r="A3" s="339"/>
      <c r="B3" s="339"/>
      <c r="C3" s="339"/>
      <c r="D3" s="339"/>
      <c r="E3" s="339"/>
    </row>
    <row r="4" spans="1:9" ht="26.4" x14ac:dyDescent="0.25">
      <c r="A4" s="2" t="s">
        <v>7</v>
      </c>
      <c r="B4" s="2" t="s">
        <v>8</v>
      </c>
      <c r="C4" s="2" t="s">
        <v>10</v>
      </c>
      <c r="D4" s="2" t="s">
        <v>11</v>
      </c>
    </row>
    <row r="5" spans="1:9" x14ac:dyDescent="0.25">
      <c r="A5" s="143">
        <v>20</v>
      </c>
      <c r="B5" s="134"/>
      <c r="C5" s="144" t="s">
        <v>14</v>
      </c>
      <c r="D5" s="144" t="s">
        <v>405</v>
      </c>
    </row>
    <row r="6" spans="1:9" x14ac:dyDescent="0.25">
      <c r="A6" s="143">
        <v>5</v>
      </c>
      <c r="B6" s="134"/>
      <c r="C6" s="144" t="s">
        <v>14</v>
      </c>
      <c r="D6" s="144" t="s">
        <v>406</v>
      </c>
    </row>
    <row r="7" spans="1:9" s="142" customFormat="1" x14ac:dyDescent="0.25">
      <c r="A7" s="11">
        <v>20</v>
      </c>
      <c r="B7" s="165"/>
      <c r="C7" s="12" t="s">
        <v>14</v>
      </c>
      <c r="D7" s="12" t="s">
        <v>250</v>
      </c>
      <c r="F7" s="153"/>
      <c r="G7" s="153"/>
      <c r="H7" s="153"/>
      <c r="I7" s="153"/>
    </row>
    <row r="8" spans="1:9" s="142" customFormat="1" x14ac:dyDescent="0.25">
      <c r="A8" s="11">
        <v>20</v>
      </c>
      <c r="B8" s="165"/>
      <c r="C8" s="12" t="s">
        <v>14</v>
      </c>
      <c r="D8" s="12" t="s">
        <v>251</v>
      </c>
      <c r="F8" s="153"/>
      <c r="G8" s="153"/>
      <c r="H8" s="153"/>
      <c r="I8" s="153"/>
    </row>
    <row r="9" spans="1:9" s="142" customFormat="1" x14ac:dyDescent="0.25">
      <c r="A9" s="11">
        <v>2</v>
      </c>
      <c r="B9" s="165"/>
      <c r="C9" s="12" t="s">
        <v>14</v>
      </c>
      <c r="D9" s="12" t="s">
        <v>68</v>
      </c>
      <c r="F9" s="153"/>
      <c r="G9" s="153"/>
      <c r="H9" s="153"/>
      <c r="I9" s="153"/>
    </row>
    <row r="10" spans="1:9" s="142" customFormat="1" x14ac:dyDescent="0.25">
      <c r="A10" s="11">
        <v>10</v>
      </c>
      <c r="B10" s="165"/>
      <c r="C10" s="12" t="s">
        <v>14</v>
      </c>
      <c r="D10" s="12" t="s">
        <v>252</v>
      </c>
      <c r="F10" s="153"/>
      <c r="G10" s="153"/>
      <c r="H10" s="153"/>
      <c r="I10" s="153"/>
    </row>
    <row r="11" spans="1:9" x14ac:dyDescent="0.25">
      <c r="A11" s="143">
        <v>2</v>
      </c>
      <c r="B11" s="165"/>
      <c r="C11" s="144" t="s">
        <v>14</v>
      </c>
      <c r="D11" s="144" t="s">
        <v>253</v>
      </c>
    </row>
    <row r="13" spans="1:9" x14ac:dyDescent="0.25">
      <c r="A13" s="343" t="s">
        <v>29</v>
      </c>
      <c r="B13" s="343"/>
      <c r="C13" s="343"/>
      <c r="D13" s="343"/>
      <c r="E13" s="343"/>
    </row>
    <row r="14" spans="1:9" x14ac:dyDescent="0.25">
      <c r="A14" s="344"/>
      <c r="B14" s="344"/>
      <c r="C14" s="344"/>
      <c r="D14" s="344"/>
      <c r="E14" s="344"/>
    </row>
    <row r="15" spans="1:9" ht="26.4" x14ac:dyDescent="0.25">
      <c r="A15" s="2" t="s">
        <v>7</v>
      </c>
      <c r="B15" s="2" t="s">
        <v>8</v>
      </c>
      <c r="C15" s="2" t="s">
        <v>10</v>
      </c>
      <c r="D15" s="2" t="s">
        <v>11</v>
      </c>
    </row>
    <row r="16" spans="1:9" s="142" customFormat="1" x14ac:dyDescent="0.25">
      <c r="A16" s="11">
        <v>20</v>
      </c>
      <c r="B16" s="146"/>
      <c r="C16" s="12" t="s">
        <v>14</v>
      </c>
      <c r="D16" s="12" t="s">
        <v>69</v>
      </c>
      <c r="F16" s="153"/>
      <c r="G16" s="153"/>
      <c r="H16" s="153"/>
      <c r="I16" s="153"/>
    </row>
    <row r="17" spans="1:9" s="142" customFormat="1" x14ac:dyDescent="0.25">
      <c r="A17" s="11">
        <v>20</v>
      </c>
      <c r="B17" s="146"/>
      <c r="C17" s="12" t="s">
        <v>14</v>
      </c>
      <c r="D17" s="12" t="s">
        <v>70</v>
      </c>
      <c r="F17" s="153"/>
      <c r="G17" s="153"/>
      <c r="H17" s="153"/>
      <c r="I17" s="153"/>
    </row>
    <row r="18" spans="1:9" s="142" customFormat="1" x14ac:dyDescent="0.25">
      <c r="A18" s="11">
        <v>4</v>
      </c>
      <c r="B18" s="146"/>
      <c r="C18" s="12" t="s">
        <v>33</v>
      </c>
      <c r="D18" s="12" t="s">
        <v>254</v>
      </c>
      <c r="F18" s="153"/>
      <c r="G18" s="153"/>
      <c r="H18" s="153"/>
      <c r="I18" s="153"/>
    </row>
    <row r="19" spans="1:9" s="142" customFormat="1" x14ac:dyDescent="0.25">
      <c r="A19" s="11">
        <v>1</v>
      </c>
      <c r="B19" s="146"/>
      <c r="C19" s="12" t="s">
        <v>33</v>
      </c>
      <c r="D19" s="12" t="s">
        <v>255</v>
      </c>
      <c r="F19" s="153"/>
      <c r="G19" s="153"/>
      <c r="H19" s="153"/>
      <c r="I19" s="153"/>
    </row>
    <row r="20" spans="1:9" s="142" customFormat="1" x14ac:dyDescent="0.25">
      <c r="A20" s="11">
        <v>1</v>
      </c>
      <c r="B20" s="146"/>
      <c r="C20" s="12" t="s">
        <v>37</v>
      </c>
      <c r="D20" s="12" t="s">
        <v>256</v>
      </c>
      <c r="F20" s="153"/>
      <c r="G20" s="153"/>
      <c r="H20" s="153"/>
      <c r="I20" s="153"/>
    </row>
    <row r="21" spans="1:9" s="142" customFormat="1" x14ac:dyDescent="0.25">
      <c r="A21" s="11">
        <v>400</v>
      </c>
      <c r="B21" s="146"/>
      <c r="C21" s="12" t="s">
        <v>66</v>
      </c>
      <c r="D21" s="12" t="s">
        <v>257</v>
      </c>
      <c r="F21" s="153"/>
      <c r="G21" s="153"/>
      <c r="H21" s="153"/>
      <c r="I21" s="153"/>
    </row>
    <row r="22" spans="1:9" s="142" customFormat="1" x14ac:dyDescent="0.25">
      <c r="A22" s="11">
        <v>2</v>
      </c>
      <c r="B22" s="146"/>
      <c r="C22" s="12" t="s">
        <v>33</v>
      </c>
      <c r="D22" s="12" t="s">
        <v>258</v>
      </c>
      <c r="F22" s="153"/>
      <c r="G22" s="153"/>
      <c r="H22" s="153"/>
      <c r="I22" s="153"/>
    </row>
    <row r="23" spans="1:9" s="142" customFormat="1" x14ac:dyDescent="0.25">
      <c r="A23" s="143">
        <v>1</v>
      </c>
      <c r="B23" s="147"/>
      <c r="C23" s="144" t="s">
        <v>259</v>
      </c>
      <c r="D23" s="144" t="s">
        <v>260</v>
      </c>
      <c r="F23" s="153"/>
      <c r="G23" s="153"/>
      <c r="H23" s="153"/>
      <c r="I23" s="153"/>
    </row>
    <row r="24" spans="1:9" s="142" customFormat="1" x14ac:dyDescent="0.25">
      <c r="A24" s="143">
        <v>1</v>
      </c>
      <c r="B24" s="147"/>
      <c r="C24" s="144" t="s">
        <v>259</v>
      </c>
      <c r="D24" s="144" t="s">
        <v>261</v>
      </c>
      <c r="F24" s="153"/>
      <c r="G24" s="153"/>
      <c r="H24" s="153"/>
      <c r="I24" s="153"/>
    </row>
    <row r="25" spans="1:9" s="142" customFormat="1" x14ac:dyDescent="0.25">
      <c r="A25" s="143">
        <v>1</v>
      </c>
      <c r="B25" s="147"/>
      <c r="C25" s="144" t="s">
        <v>259</v>
      </c>
      <c r="D25" s="144" t="s">
        <v>407</v>
      </c>
      <c r="F25" s="153"/>
      <c r="G25" s="153"/>
      <c r="H25" s="153"/>
      <c r="I25" s="153"/>
    </row>
    <row r="26" spans="1:9" s="142" customFormat="1" x14ac:dyDescent="0.25">
      <c r="A26" s="143">
        <v>20</v>
      </c>
      <c r="B26" s="147"/>
      <c r="C26" s="144" t="s">
        <v>71</v>
      </c>
      <c r="D26" s="144" t="s">
        <v>72</v>
      </c>
      <c r="F26" s="153"/>
      <c r="G26" s="153"/>
      <c r="H26" s="153"/>
      <c r="I26" s="153"/>
    </row>
    <row r="27" spans="1:9" s="142" customFormat="1" x14ac:dyDescent="0.25">
      <c r="A27" s="143">
        <v>10</v>
      </c>
      <c r="B27" s="147"/>
      <c r="C27" s="144" t="s">
        <v>71</v>
      </c>
      <c r="D27" s="144" t="s">
        <v>73</v>
      </c>
      <c r="F27" s="153"/>
      <c r="G27" s="153"/>
      <c r="H27" s="153"/>
      <c r="I27" s="153"/>
    </row>
    <row r="28" spans="1:9" s="142" customFormat="1" x14ac:dyDescent="0.25">
      <c r="A28" s="143">
        <v>20</v>
      </c>
      <c r="B28" s="147"/>
      <c r="C28" s="144" t="s">
        <v>14</v>
      </c>
      <c r="D28" s="144" t="s">
        <v>74</v>
      </c>
      <c r="F28" s="153"/>
      <c r="G28" s="153"/>
      <c r="H28" s="153"/>
      <c r="I28" s="153"/>
    </row>
    <row r="29" spans="1:9" s="142" customFormat="1" x14ac:dyDescent="0.25">
      <c r="A29" s="143">
        <v>20</v>
      </c>
      <c r="B29" s="147"/>
      <c r="C29" s="144" t="s">
        <v>14</v>
      </c>
      <c r="D29" s="144" t="s">
        <v>75</v>
      </c>
      <c r="F29" s="153"/>
      <c r="G29" s="153"/>
      <c r="H29" s="153"/>
      <c r="I29" s="153"/>
    </row>
    <row r="30" spans="1:9" s="142" customFormat="1" x14ac:dyDescent="0.25">
      <c r="A30" s="143">
        <v>100</v>
      </c>
      <c r="B30" s="147"/>
      <c r="C30" s="144" t="s">
        <v>66</v>
      </c>
      <c r="D30" s="144" t="s">
        <v>262</v>
      </c>
      <c r="F30" s="153"/>
      <c r="G30" s="153"/>
      <c r="H30" s="153"/>
      <c r="I30" s="153"/>
    </row>
    <row r="31" spans="1:9" s="142" customFormat="1" x14ac:dyDescent="0.25">
      <c r="A31" s="143">
        <v>1</v>
      </c>
      <c r="B31" s="147"/>
      <c r="C31" s="144" t="s">
        <v>38</v>
      </c>
      <c r="D31" s="144" t="s">
        <v>76</v>
      </c>
      <c r="F31" s="153"/>
      <c r="G31" s="153"/>
      <c r="H31" s="153"/>
      <c r="I31" s="153"/>
    </row>
    <row r="32" spans="1:9" s="142" customFormat="1" x14ac:dyDescent="0.25">
      <c r="A32" s="143">
        <v>75</v>
      </c>
      <c r="B32" s="147"/>
      <c r="C32" s="144" t="s">
        <v>66</v>
      </c>
      <c r="D32" s="144" t="s">
        <v>77</v>
      </c>
      <c r="F32" s="153"/>
      <c r="G32" s="153"/>
      <c r="H32" s="153"/>
      <c r="I32" s="153"/>
    </row>
    <row r="33" spans="1:9" s="142" customFormat="1" x14ac:dyDescent="0.25">
      <c r="A33" s="143">
        <v>10</v>
      </c>
      <c r="B33" s="147"/>
      <c r="C33" s="144" t="s">
        <v>408</v>
      </c>
      <c r="D33" s="144" t="s">
        <v>409</v>
      </c>
      <c r="F33" s="153"/>
      <c r="G33" s="153"/>
      <c r="H33" s="153"/>
      <c r="I33" s="153"/>
    </row>
    <row r="34" spans="1:9" s="142" customFormat="1" x14ac:dyDescent="0.25">
      <c r="A34" s="11">
        <v>20</v>
      </c>
      <c r="B34" s="146"/>
      <c r="C34" s="12" t="s">
        <v>45</v>
      </c>
      <c r="D34" s="12" t="s">
        <v>263</v>
      </c>
      <c r="F34" s="153"/>
      <c r="G34" s="153"/>
      <c r="H34" s="153"/>
      <c r="I34" s="153"/>
    </row>
    <row r="35" spans="1:9" s="142" customFormat="1" ht="15" customHeight="1" x14ac:dyDescent="0.25">
      <c r="A35" s="11">
        <v>460</v>
      </c>
      <c r="B35" s="146"/>
      <c r="C35" s="12" t="s">
        <v>14</v>
      </c>
      <c r="D35" s="12" t="s">
        <v>78</v>
      </c>
      <c r="F35" s="153"/>
      <c r="G35" s="153"/>
      <c r="H35" s="153"/>
      <c r="I35" s="153"/>
    </row>
    <row r="36" spans="1:9" s="142" customFormat="1" ht="15" customHeight="1" x14ac:dyDescent="0.25">
      <c r="A36" s="24">
        <v>100</v>
      </c>
      <c r="B36" s="146"/>
      <c r="C36" s="17" t="s">
        <v>292</v>
      </c>
      <c r="D36" s="17" t="s">
        <v>293</v>
      </c>
      <c r="F36" s="153"/>
      <c r="G36" s="153"/>
      <c r="H36" s="153"/>
      <c r="I36" s="153"/>
    </row>
    <row r="37" spans="1:9" s="142" customFormat="1" x14ac:dyDescent="0.25">
      <c r="A37" s="11">
        <v>3</v>
      </c>
      <c r="B37" s="146"/>
      <c r="C37" s="12" t="s">
        <v>37</v>
      </c>
      <c r="D37" s="12" t="s">
        <v>79</v>
      </c>
      <c r="F37" s="153"/>
      <c r="G37" s="153"/>
      <c r="H37" s="153"/>
      <c r="I37" s="153"/>
    </row>
    <row r="38" spans="1:9" x14ac:dyDescent="0.25">
      <c r="B38" s="150"/>
    </row>
    <row r="39" spans="1:9" x14ac:dyDescent="0.25">
      <c r="B39" s="150"/>
    </row>
    <row r="40" spans="1:9" x14ac:dyDescent="0.25">
      <c r="B40" s="150"/>
    </row>
    <row r="41" spans="1:9" x14ac:dyDescent="0.25">
      <c r="B41" s="150"/>
    </row>
    <row r="42" spans="1:9" x14ac:dyDescent="0.25">
      <c r="B42" s="150"/>
    </row>
    <row r="43" spans="1:9" x14ac:dyDescent="0.25">
      <c r="B43" s="150"/>
    </row>
    <row r="44" spans="1:9" x14ac:dyDescent="0.25">
      <c r="B44" s="150"/>
    </row>
    <row r="45" spans="1:9" x14ac:dyDescent="0.25">
      <c r="B45" s="150"/>
    </row>
    <row r="46" spans="1:9" x14ac:dyDescent="0.25">
      <c r="B46" s="150"/>
    </row>
    <row r="47" spans="1:9" x14ac:dyDescent="0.25">
      <c r="B47" s="150"/>
    </row>
    <row r="48" spans="1:9" x14ac:dyDescent="0.25">
      <c r="B48" s="150"/>
    </row>
    <row r="49" spans="2:2" x14ac:dyDescent="0.25">
      <c r="B49" s="150"/>
    </row>
    <row r="50" spans="2:2" x14ac:dyDescent="0.25">
      <c r="B50" s="150"/>
    </row>
    <row r="51" spans="2:2" x14ac:dyDescent="0.25">
      <c r="B51" s="150"/>
    </row>
    <row r="52" spans="2:2" x14ac:dyDescent="0.25">
      <c r="B52" s="150"/>
    </row>
    <row r="53" spans="2:2" x14ac:dyDescent="0.25">
      <c r="B53" s="150"/>
    </row>
    <row r="54" spans="2:2" x14ac:dyDescent="0.25">
      <c r="B54" s="150"/>
    </row>
    <row r="55" spans="2:2" x14ac:dyDescent="0.25">
      <c r="B55" s="150"/>
    </row>
    <row r="56" spans="2:2" x14ac:dyDescent="0.25">
      <c r="B56" s="150"/>
    </row>
    <row r="57" spans="2:2" x14ac:dyDescent="0.25">
      <c r="B57" s="150"/>
    </row>
    <row r="58" spans="2:2" x14ac:dyDescent="0.25">
      <c r="B58" s="150"/>
    </row>
    <row r="59" spans="2:2" x14ac:dyDescent="0.25">
      <c r="B59" s="150"/>
    </row>
    <row r="60" spans="2:2" x14ac:dyDescent="0.25">
      <c r="B60" s="150"/>
    </row>
    <row r="61" spans="2:2" x14ac:dyDescent="0.25">
      <c r="B61" s="150"/>
    </row>
    <row r="62" spans="2:2" x14ac:dyDescent="0.25">
      <c r="B62" s="150"/>
    </row>
    <row r="63" spans="2:2" x14ac:dyDescent="0.25">
      <c r="B63" s="150"/>
    </row>
    <row r="64" spans="2:2" x14ac:dyDescent="0.25">
      <c r="B64" s="150"/>
    </row>
    <row r="65" spans="2:2" x14ac:dyDescent="0.25">
      <c r="B65" s="150"/>
    </row>
    <row r="66" spans="2:2" x14ac:dyDescent="0.25">
      <c r="B66" s="150"/>
    </row>
    <row r="67" spans="2:2" x14ac:dyDescent="0.25">
      <c r="B67" s="150"/>
    </row>
    <row r="68" spans="2:2" x14ac:dyDescent="0.25">
      <c r="B68" s="150"/>
    </row>
    <row r="69" spans="2:2" x14ac:dyDescent="0.25">
      <c r="B69" s="150"/>
    </row>
    <row r="70" spans="2:2" x14ac:dyDescent="0.25">
      <c r="B70" s="150"/>
    </row>
    <row r="71" spans="2:2" x14ac:dyDescent="0.25">
      <c r="B71" s="150"/>
    </row>
    <row r="72" spans="2:2" x14ac:dyDescent="0.25">
      <c r="B72" s="150"/>
    </row>
    <row r="73" spans="2:2" x14ac:dyDescent="0.25">
      <c r="B73" s="150"/>
    </row>
    <row r="74" spans="2:2" x14ac:dyDescent="0.25">
      <c r="B74" s="150"/>
    </row>
    <row r="75" spans="2:2" x14ac:dyDescent="0.25">
      <c r="B75" s="150"/>
    </row>
    <row r="76" spans="2:2" x14ac:dyDescent="0.25">
      <c r="B76" s="150"/>
    </row>
    <row r="77" spans="2:2" x14ac:dyDescent="0.25">
      <c r="B77" s="150"/>
    </row>
    <row r="78" spans="2:2" x14ac:dyDescent="0.25">
      <c r="B78" s="150"/>
    </row>
    <row r="79" spans="2:2" x14ac:dyDescent="0.25">
      <c r="B79" s="150"/>
    </row>
    <row r="80" spans="2:2" x14ac:dyDescent="0.25">
      <c r="B80" s="150"/>
    </row>
    <row r="81" spans="2:2" x14ac:dyDescent="0.25">
      <c r="B81" s="150"/>
    </row>
    <row r="82" spans="2:2" x14ac:dyDescent="0.25">
      <c r="B82" s="150"/>
    </row>
    <row r="83" spans="2:2" x14ac:dyDescent="0.25">
      <c r="B83" s="150"/>
    </row>
    <row r="84" spans="2:2" x14ac:dyDescent="0.25">
      <c r="B84" s="150"/>
    </row>
    <row r="85" spans="2:2" x14ac:dyDescent="0.25">
      <c r="B85" s="150"/>
    </row>
    <row r="86" spans="2:2" x14ac:dyDescent="0.25">
      <c r="B86" s="150"/>
    </row>
    <row r="87" spans="2:2" x14ac:dyDescent="0.25">
      <c r="B87" s="150"/>
    </row>
    <row r="88" spans="2:2" x14ac:dyDescent="0.25">
      <c r="B88" s="150"/>
    </row>
    <row r="89" spans="2:2" x14ac:dyDescent="0.25">
      <c r="B89" s="150"/>
    </row>
    <row r="90" spans="2:2" x14ac:dyDescent="0.25">
      <c r="B90" s="150"/>
    </row>
    <row r="91" spans="2:2" x14ac:dyDescent="0.25">
      <c r="B91" s="150"/>
    </row>
    <row r="92" spans="2:2" x14ac:dyDescent="0.25">
      <c r="B92" s="150"/>
    </row>
    <row r="93" spans="2:2" x14ac:dyDescent="0.25">
      <c r="B93" s="150"/>
    </row>
    <row r="94" spans="2:2" x14ac:dyDescent="0.25">
      <c r="B94" s="150"/>
    </row>
  </sheetData>
  <sheetProtection algorithmName="SHA-512" hashValue="qdOlW9/hOzeromqWbikhPRkVd1Eln0EjX2bMJ/Ls/DEfrBgkMcMUsE/jTJ66jprQ5goE1dmP6aMC7aeg7BFE/g==" saltValue="ZPGJgaIZ6MKOW90NWw11Xw==" spinCount="100000" sheet="1"/>
  <mergeCells count="3">
    <mergeCell ref="A1:E1"/>
    <mergeCell ref="A2:E3"/>
    <mergeCell ref="A13:E14"/>
  </mergeCells>
  <pageMargins left="0.7" right="0.7" top="0.75" bottom="0.75" header="0.3" footer="0.3"/>
  <pageSetup scale="86" fitToHeight="0" orientation="portrait" r:id="rId1"/>
  <headerFooter>
    <oddFooter>&amp;CCurriculum for Agricultural Science Education © 2019 ASA – Classroom Supplies – 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Guidelines for Purchasing</vt:lpstr>
      <vt:lpstr>CASE Online</vt:lpstr>
      <vt:lpstr>Cengage</vt:lpstr>
      <vt:lpstr>Lab-Aids</vt:lpstr>
      <vt:lpstr>Newbyte</vt:lpstr>
      <vt:lpstr>Vernier</vt:lpstr>
      <vt:lpstr>Ward's</vt:lpstr>
      <vt:lpstr>Miscellaneous</vt:lpstr>
      <vt:lpstr>Classroom Supplies</vt:lpstr>
      <vt:lpstr>Local Supplies</vt:lpstr>
      <vt:lpstr>Newbyte!OLE_LINK1</vt:lpstr>
      <vt:lpstr>Cengage!Print_Area</vt:lpstr>
      <vt:lpstr>'Classroom Supplies'!Print_Area</vt:lpstr>
      <vt:lpstr>'Guidelines for Purchasing'!Print_Area</vt:lpstr>
      <vt:lpstr>'Lab-Aids'!Print_Area</vt:lpstr>
      <vt:lpstr>'Local Supplies'!Print_Area</vt:lpstr>
      <vt:lpstr>Miscellaneous!Print_Area</vt:lpstr>
      <vt:lpstr>Newbyte!Print_Area</vt:lpstr>
      <vt:lpstr>Vernier!Print_Area</vt:lpstr>
      <vt:lpstr>'Ward''s'!Print_Area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Marlene</dc:creator>
  <cp:lastModifiedBy>CASE M Chaplin</cp:lastModifiedBy>
  <cp:lastPrinted>2019-01-29T20:26:04Z</cp:lastPrinted>
  <dcterms:created xsi:type="dcterms:W3CDTF">2010-03-26T20:42:05Z</dcterms:created>
  <dcterms:modified xsi:type="dcterms:W3CDTF">2019-02-01T17:15:49Z</dcterms:modified>
</cp:coreProperties>
</file>