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ASE_MC\CASE Dropbox\CASE Main\Curriculum\Purchasing Manuals\2019\Final for 2019\"/>
    </mc:Choice>
  </mc:AlternateContent>
  <bookViews>
    <workbookView xWindow="0" yWindow="0" windowWidth="20496" windowHeight="7260" tabRatio="890"/>
  </bookViews>
  <sheets>
    <sheet name="Guidelines for Purchasing" sheetId="16" r:id="rId1"/>
    <sheet name="American Technical Publishers" sheetId="17" r:id="rId2"/>
    <sheet name="CASE Online" sheetId="18" r:id="rId3"/>
    <sheet name="Lab-Aids" sheetId="19" r:id="rId4"/>
    <sheet name="Vernier" sheetId="20" r:id="rId5"/>
    <sheet name="Ward's" sheetId="12" r:id="rId6"/>
    <sheet name="Miscellaneous" sheetId="21" r:id="rId7"/>
    <sheet name="Classroom Supplies" sheetId="23" r:id="rId8"/>
    <sheet name=" Local Tools and PPE" sheetId="22" r:id="rId9"/>
    <sheet name="Local Supplies" sheetId="24" r:id="rId10"/>
  </sheets>
  <definedNames>
    <definedName name="_xlnm.Print_Area" localSheetId="8">' Local Tools and PPE'!$A$1:$D$95</definedName>
    <definedName name="_xlnm.Print_Area" localSheetId="1">'American Technical Publishers'!$A$1:$H$31</definedName>
    <definedName name="_xlnm.Print_Area" localSheetId="7">'Classroom Supplies'!$A$1:$E$36</definedName>
    <definedName name="_xlnm.Print_Area" localSheetId="0">'Guidelines for Purchasing'!$A$1:$L$19</definedName>
    <definedName name="_xlnm.Print_Area" localSheetId="3">'Lab-Aids'!$A$1:$G$31</definedName>
    <definedName name="_xlnm.Print_Area" localSheetId="9">'Local Supplies'!$A$1:$E$164</definedName>
    <definedName name="_xlnm.Print_Area" localSheetId="6">Miscellaneous!$A$1:$G$36</definedName>
    <definedName name="_xlnm.Print_Area" localSheetId="4">Vernier!$A$1:$F$37</definedName>
    <definedName name="_xlnm.Print_Titles" localSheetId="3">'Lab-Aids'!$5:$5</definedName>
    <definedName name="_xlnm.Print_Titles" localSheetId="9">'Local Supplies'!$4:$4</definedName>
  </definedNames>
  <calcPr calcId="162913"/>
</workbook>
</file>

<file path=xl/calcChain.xml><?xml version="1.0" encoding="utf-8"?>
<calcChain xmlns="http://schemas.openxmlformats.org/spreadsheetml/2006/main">
  <c r="F23" i="20" l="1"/>
  <c r="F5" i="20" l="1"/>
  <c r="F6" i="20"/>
  <c r="F7" i="20"/>
  <c r="F8" i="20"/>
  <c r="F9" i="20"/>
  <c r="F10" i="20"/>
  <c r="F11" i="20"/>
  <c r="F12" i="20"/>
  <c r="F13" i="20"/>
  <c r="F14" i="20"/>
  <c r="F15" i="20"/>
  <c r="F16" i="20"/>
  <c r="F17" i="20"/>
  <c r="F18" i="20"/>
  <c r="F19" i="20"/>
  <c r="F20" i="20"/>
  <c r="F21" i="20"/>
  <c r="F22" i="20"/>
  <c r="F24" i="20"/>
  <c r="G6" i="19"/>
  <c r="G7" i="19" s="1"/>
  <c r="G10" i="19"/>
  <c r="G11" i="19"/>
  <c r="G12" i="19"/>
  <c r="G13" i="19"/>
  <c r="G14" i="19"/>
  <c r="G15" i="19"/>
  <c r="G16" i="19"/>
  <c r="G17" i="19"/>
  <c r="G18" i="19"/>
  <c r="G19" i="19"/>
  <c r="G20" i="19"/>
  <c r="G21" i="19"/>
  <c r="G22" i="19"/>
  <c r="G23" i="19"/>
  <c r="G24" i="19"/>
  <c r="G25" i="19"/>
  <c r="G26" i="19"/>
  <c r="G36" i="19"/>
  <c r="G37" i="19" s="1"/>
  <c r="G39" i="19"/>
  <c r="G40" i="19"/>
  <c r="G41" i="19"/>
  <c r="G42" i="19"/>
  <c r="G43" i="19"/>
  <c r="G44" i="19"/>
  <c r="G45" i="19"/>
  <c r="G46" i="19"/>
  <c r="H20" i="17"/>
  <c r="H24" i="17" s="1"/>
  <c r="F27" i="20" l="1"/>
  <c r="F28" i="20" s="1"/>
  <c r="G47" i="19"/>
  <c r="G49" i="19" s="1"/>
  <c r="G50" i="19" s="1"/>
  <c r="G51" i="19" s="1"/>
  <c r="G27" i="19"/>
  <c r="G29" i="19" s="1"/>
  <c r="G30" i="19" s="1"/>
  <c r="G31" i="19" s="1"/>
  <c r="H25" i="17"/>
  <c r="H26" i="17"/>
  <c r="F29" i="20" l="1"/>
  <c r="F30" i="20" s="1"/>
  <c r="H27" i="17"/>
  <c r="C63" i="12"/>
  <c r="C64" i="12"/>
  <c r="C65" i="12"/>
  <c r="C66" i="12"/>
  <c r="C67" i="12"/>
  <c r="C68" i="12"/>
  <c r="C69" i="12"/>
  <c r="C70" i="12"/>
  <c r="C71" i="12"/>
  <c r="C72" i="12"/>
  <c r="C74" i="12"/>
  <c r="C62" i="12"/>
  <c r="C40" i="12"/>
  <c r="C41" i="12"/>
  <c r="C42" i="12"/>
  <c r="C43" i="12"/>
  <c r="C44" i="12"/>
  <c r="C45" i="12"/>
  <c r="C46" i="12"/>
  <c r="C47" i="12"/>
  <c r="C48" i="12"/>
  <c r="C49" i="12"/>
  <c r="C50" i="12"/>
  <c r="C51" i="12"/>
  <c r="C52" i="12"/>
  <c r="C53" i="12"/>
  <c r="C54" i="12"/>
  <c r="C55" i="12"/>
  <c r="C56" i="12"/>
  <c r="C57" i="12"/>
  <c r="C39" i="12"/>
  <c r="C25" i="12"/>
  <c r="C26" i="12"/>
  <c r="C27" i="12"/>
  <c r="C28" i="12"/>
  <c r="C29" i="12"/>
  <c r="C30" i="12"/>
  <c r="C31" i="12"/>
  <c r="C32" i="12"/>
  <c r="C24" i="12"/>
  <c r="G44" i="12" l="1"/>
  <c r="G45" i="12"/>
  <c r="G29" i="12"/>
  <c r="G57" i="12"/>
  <c r="G50" i="12"/>
  <c r="G43" i="12"/>
  <c r="G40" i="12"/>
  <c r="G49" i="12"/>
  <c r="G73" i="12"/>
  <c r="G62" i="12"/>
  <c r="G46" i="12"/>
  <c r="G41" i="12"/>
  <c r="G74" i="12"/>
  <c r="G72" i="12"/>
  <c r="G69" i="12"/>
  <c r="G71" i="12"/>
  <c r="G70" i="12"/>
  <c r="G63" i="12"/>
  <c r="G64" i="12"/>
  <c r="G68" i="12"/>
  <c r="G65" i="12"/>
  <c r="G67" i="12"/>
  <c r="G66" i="12"/>
  <c r="G56" i="12"/>
  <c r="G47" i="12"/>
  <c r="G54" i="12"/>
  <c r="G55" i="12"/>
  <c r="G53" i="12"/>
  <c r="G51" i="12"/>
  <c r="G52" i="12"/>
  <c r="G48" i="12"/>
  <c r="G42" i="12"/>
  <c r="G39" i="12"/>
  <c r="G32" i="12"/>
  <c r="G31" i="12"/>
  <c r="G30" i="12"/>
  <c r="G28" i="12"/>
  <c r="G27" i="12"/>
  <c r="G26" i="12"/>
  <c r="G25" i="12"/>
  <c r="G24" i="12"/>
  <c r="G33" i="12" l="1"/>
  <c r="G75" i="12"/>
  <c r="G58" i="12"/>
  <c r="G78" i="12" l="1"/>
  <c r="G79" i="12" s="1"/>
  <c r="G81" i="12" s="1"/>
</calcChain>
</file>

<file path=xl/sharedStrings.xml><?xml version="1.0" encoding="utf-8"?>
<sst xmlns="http://schemas.openxmlformats.org/spreadsheetml/2006/main" count="1141" uniqueCount="639">
  <si>
    <t>Please Note:</t>
  </si>
  <si>
    <t>Each worksheet is a quote from a specific vendor. Ordering information for that vendor is provided.</t>
  </si>
  <si>
    <t xml:space="preserve">If a special promotional code is provided, please use it when ordering to receive the specified discount. </t>
  </si>
  <si>
    <t>A vendor may not offer every item needed for a CASE course, it is recommended that you cross reference your order form with the Equipment and Supplies Worksheet for the course.</t>
  </si>
  <si>
    <t>Miscellaneous items have a recommended vendor, but no special pricing.</t>
  </si>
  <si>
    <t>CASE does NOT recommend vendors for Classroom Supplies or Local Supplies.</t>
  </si>
  <si>
    <t>Laboratory Equipment Listing</t>
  </si>
  <si>
    <t>Quantity Recommended</t>
  </si>
  <si>
    <t>Quantity Needed</t>
  </si>
  <si>
    <t>Item #</t>
  </si>
  <si>
    <t>Unit</t>
  </si>
  <si>
    <t>Item</t>
  </si>
  <si>
    <t>Item Price</t>
  </si>
  <si>
    <t>Item Total</t>
  </si>
  <si>
    <t>Each</t>
  </si>
  <si>
    <t>Set</t>
  </si>
  <si>
    <t>Lab aprons</t>
  </si>
  <si>
    <t>Ring stand</t>
  </si>
  <si>
    <t>Section Total</t>
  </si>
  <si>
    <t>Laboratory Supplies Listing</t>
  </si>
  <si>
    <t>Non-Consumables</t>
  </si>
  <si>
    <r>
      <t xml:space="preserve">Quantity </t>
    </r>
    <r>
      <rPr>
        <b/>
        <sz val="9"/>
        <rFont val="Arial"/>
        <family val="2"/>
      </rPr>
      <t>Recommended</t>
    </r>
  </si>
  <si>
    <t>Beakers, 100 ml</t>
  </si>
  <si>
    <t>Consumables</t>
  </si>
  <si>
    <t>Rolls</t>
  </si>
  <si>
    <t>Aluminum foil</t>
  </si>
  <si>
    <t>Pkg.</t>
  </si>
  <si>
    <t>Roll</t>
  </si>
  <si>
    <t>Box</t>
  </si>
  <si>
    <t>Vermiculite</t>
  </si>
  <si>
    <t>Order Total</t>
  </si>
  <si>
    <t>Shipping</t>
  </si>
  <si>
    <t>TOTAL COST</t>
  </si>
  <si>
    <t>Pkg</t>
  </si>
  <si>
    <t>Bottle</t>
  </si>
  <si>
    <t>MA-001</t>
  </si>
  <si>
    <t>Ward's</t>
  </si>
  <si>
    <t>Vernier Temperature Sensor</t>
  </si>
  <si>
    <t>Notes or special instructions:</t>
  </si>
  <si>
    <r>
      <t xml:space="preserve">Beakers, </t>
    </r>
    <r>
      <rPr>
        <sz val="10"/>
        <rFont val="Arial"/>
        <family val="2"/>
      </rPr>
      <t>600</t>
    </r>
    <r>
      <rPr>
        <sz val="10"/>
        <color indexed="8"/>
        <rFont val="Arial"/>
        <family val="2"/>
      </rPr>
      <t xml:space="preserve"> ml</t>
    </r>
  </si>
  <si>
    <t>Cups, Plastic, 16 oz.</t>
  </si>
  <si>
    <t>Sheets</t>
  </si>
  <si>
    <t>Binders, 3' Three-ring, clear view</t>
  </si>
  <si>
    <t>Sets</t>
  </si>
  <si>
    <t>Learning Labs</t>
  </si>
  <si>
    <t>Plastic wrap</t>
  </si>
  <si>
    <t>School Name</t>
  </si>
  <si>
    <t>Contact Person</t>
  </si>
  <si>
    <t>Billing Information</t>
  </si>
  <si>
    <t>Shipping Information</t>
  </si>
  <si>
    <t>Mailing Address</t>
  </si>
  <si>
    <t>City</t>
  </si>
  <si>
    <t>State</t>
  </si>
  <si>
    <t>Zip</t>
  </si>
  <si>
    <t>Contact Phone</t>
  </si>
  <si>
    <t xml:space="preserve">Mailing Address </t>
  </si>
  <si>
    <t>CASE has negotiated a partnership with Vernier to offer the LabQuest and sensors recommended for CASE courses at a discounted price to CASE programs. Below is pricing and information on how to order.</t>
  </si>
  <si>
    <t>Ward's Order Form</t>
  </si>
  <si>
    <t>Textbooks - Agriscience Library (used throughout course)</t>
  </si>
  <si>
    <t>ISBN</t>
  </si>
  <si>
    <t>Publisher</t>
  </si>
  <si>
    <t>Book</t>
  </si>
  <si>
    <t>Vendor</t>
  </si>
  <si>
    <t>FPH-BTA</t>
  </si>
  <si>
    <t>TMP-BTA</t>
  </si>
  <si>
    <t>LQ-LAN</t>
  </si>
  <si>
    <t>LabQuest Lanyard</t>
  </si>
  <si>
    <t>CASE 10% Discount</t>
  </si>
  <si>
    <t>The cells in the worksheets are protected. Enter your ordering information and the quantity needed and all calculations will be completed for you.</t>
  </si>
  <si>
    <t>TW-GCX16</t>
  </si>
  <si>
    <t>WH-1-10E</t>
  </si>
  <si>
    <t>Note the quantities of items, some quantities have changed in the revision process. The Purchase Manual has the most accurate quantity at this time. Some items are packaged in different quantities from the distributor.</t>
  </si>
  <si>
    <t xml:space="preserve">Many items in the local supply listing are time sensitive and must be purchased as needed according to the Day-to-Day plans for the course. </t>
  </si>
  <si>
    <r>
      <t xml:space="preserve">All quantities are based on a </t>
    </r>
    <r>
      <rPr>
        <b/>
        <sz val="12"/>
        <color indexed="8"/>
        <rFont val="Arial"/>
        <family val="2"/>
      </rPr>
      <t>class size of 20</t>
    </r>
    <r>
      <rPr>
        <sz val="12"/>
        <color indexed="8"/>
        <rFont val="Arial"/>
        <family val="2"/>
      </rPr>
      <t>. Make quantity adjustments accordingly.</t>
    </r>
  </si>
  <si>
    <t>In an effort to provide CASE programs with the best options for ordering supplies and materials, we have negotiated discounted pricing and special packages from vendors.</t>
  </si>
  <si>
    <t>Enter the desired quantities, print the worksheet, and submit the order form to the respective vendor unless otherwise instructed.</t>
  </si>
  <si>
    <t>OPTIONAL</t>
  </si>
  <si>
    <t>Item Price Before Discount</t>
  </si>
  <si>
    <t>Cost</t>
  </si>
  <si>
    <t>Total</t>
  </si>
  <si>
    <t>CASE 3% Discount</t>
  </si>
  <si>
    <t>CASE Store.</t>
  </si>
  <si>
    <t>Sample</t>
  </si>
  <si>
    <t>Digital Camera</t>
  </si>
  <si>
    <t>Local</t>
  </si>
  <si>
    <t>Multimedia</t>
  </si>
  <si>
    <t>Glogster subscriptions</t>
  </si>
  <si>
    <t>Glogster</t>
  </si>
  <si>
    <t>Subscription</t>
  </si>
  <si>
    <t>Forestry Suppliers</t>
  </si>
  <si>
    <t>LabQuest2 Interface</t>
  </si>
  <si>
    <t>LABQ2</t>
  </si>
  <si>
    <t>Stop watches, MyChron, 6 ea</t>
  </si>
  <si>
    <r>
      <t>CASE now offers an efficient way to order Vernier materials using our online ordering page. Please access the ordering page at</t>
    </r>
    <r>
      <rPr>
        <b/>
        <sz val="14"/>
        <color indexed="13"/>
        <rFont val="Arial"/>
        <family val="2"/>
      </rPr>
      <t xml:space="preserve"> </t>
    </r>
    <r>
      <rPr>
        <b/>
        <sz val="14"/>
        <rFont val="Arial"/>
        <family val="2"/>
      </rPr>
      <t>the</t>
    </r>
  </si>
  <si>
    <t>https://lab-aids.com/high-school-curriculum/curriculum-for-agricultural-science-education-case</t>
  </si>
  <si>
    <t>LabQuest2 Interface Charging Station</t>
  </si>
  <si>
    <t xml:space="preserve">Cups, graduated, 30 mL - Pk/16 </t>
  </si>
  <si>
    <t>Contact Email</t>
  </si>
  <si>
    <t>Contact Email Address</t>
  </si>
  <si>
    <t>LQ-VIEW</t>
  </si>
  <si>
    <t>LabQuest View Site License</t>
  </si>
  <si>
    <t>• Each student enrolled in a CASE course will need their own dedicated account to use CASE Online for each course they are enrolled. Pricing is based on course enrollment rather than the individual student.</t>
  </si>
  <si>
    <t>• Student accounts are disabled each year but student registration is stored until the teacher deletes the student or three school years pass.</t>
  </si>
  <si>
    <t>• Student accounts are transferrable but access to End of Course assessments is locked after the second attempt if the second attempt meets the national cut score.</t>
  </si>
  <si>
    <t>• The purchase of a student account allows the teacher to assign student access to a course.</t>
  </si>
  <si>
    <t>Additional terms and conditions for CASE Online accounts:</t>
  </si>
  <si>
    <t>CASE Online™ offers pricing for annual student accounts to access the online system. CASE Online account privileges provide three important components for CASE implementation:</t>
  </si>
  <si>
    <t>Shipping added to total once order is placed</t>
  </si>
  <si>
    <t>CASE Teachers: We recommend you consolidate your orders and place orders online to take advantage of this free shipping offer.</t>
  </si>
  <si>
    <t>TOTAL COST including shipping</t>
  </si>
  <si>
    <t>Vernier Tris-Compatible Flat pH Sensor</t>
  </si>
  <si>
    <t>• Students are granted four attempts to complete the national CASE End-of-Course assessment. Teachers can use the attempts how they choose. Four attempts will provide the opportunity to establish a pre-test/post-test program with an extra chance for successful completion if student is short of cut score level. Teachers have access to student performance metrics and a certificate of completion is automatically be generated for each student that successfully attains or surpasses the national cut score.</t>
  </si>
  <si>
    <t>For more information or to order accounts, visit the CASE Website.</t>
  </si>
  <si>
    <t>Refrigerator, 5.3 cubic feet with lock</t>
  </si>
  <si>
    <t>PO Number</t>
  </si>
  <si>
    <t>PH-SS</t>
  </si>
  <si>
    <t>pH Sensor Storage Solution</t>
  </si>
  <si>
    <t>Printer</t>
  </si>
  <si>
    <t xml:space="preserve"> Free shipping on orders over $250</t>
  </si>
  <si>
    <t>Beakers, 250 ml</t>
  </si>
  <si>
    <t>Forceps</t>
  </si>
  <si>
    <t>Agricultural Power and Technology</t>
  </si>
  <si>
    <t>213EL</t>
  </si>
  <si>
    <t>Simple Machines</t>
  </si>
  <si>
    <t>Investigating the Design and Output of Wet Cell Batteries</t>
  </si>
  <si>
    <t>Modeling Stream Erosion and Deposition</t>
  </si>
  <si>
    <t>Modeling Stream Erosion and Deposition Expansion Kit</t>
  </si>
  <si>
    <t>Modeling and Comparing Fossil Fuel and Biofuel Combustion</t>
  </si>
  <si>
    <t>Energy Transfer: Motors, Generators, and Sources of Electricity</t>
  </si>
  <si>
    <t>BU-008</t>
  </si>
  <si>
    <t>Alcohol Lamps, 60 mL</t>
  </si>
  <si>
    <t>SS-1B46E</t>
  </si>
  <si>
    <t>Kerosene, 240 mL</t>
  </si>
  <si>
    <t>39S-B01</t>
  </si>
  <si>
    <t>Ethanol, 240 mL</t>
  </si>
  <si>
    <t>Qt</t>
  </si>
  <si>
    <t>442EL</t>
  </si>
  <si>
    <t>Magnesium ribbon</t>
  </si>
  <si>
    <t>Zinc 10cm strips</t>
  </si>
  <si>
    <t>NAC-D0034</t>
  </si>
  <si>
    <t>NAC-D0025</t>
  </si>
  <si>
    <t>DCP-BTA</t>
  </si>
  <si>
    <t>DFS-BTA</t>
  </si>
  <si>
    <t>Vernier Current Probe</t>
  </si>
  <si>
    <t>Vernier Dual Range Force Sensor</t>
  </si>
  <si>
    <t>Vernier Ethanol Sensor</t>
  </si>
  <si>
    <t>ETH-BTA</t>
  </si>
  <si>
    <t>Vernier Energy Sensor</t>
  </si>
  <si>
    <t>Vernier Variable Load</t>
  </si>
  <si>
    <t>VES-BTA</t>
  </si>
  <si>
    <t>VES-VL</t>
  </si>
  <si>
    <t>Vernier Voltage Probe</t>
  </si>
  <si>
    <t>VP-BTA</t>
  </si>
  <si>
    <t>Vernier Rotary Motion Sensor</t>
  </si>
  <si>
    <t>RMV-BTD</t>
  </si>
  <si>
    <t>Advanced Wind Experiment Kit</t>
  </si>
  <si>
    <t>KW-AWX</t>
  </si>
  <si>
    <t>Beakers, 50 ml</t>
  </si>
  <si>
    <t>Iron powder, 500 grams</t>
  </si>
  <si>
    <t>Interstate Publishing</t>
  </si>
  <si>
    <t>Calculators</t>
  </si>
  <si>
    <t>Meter stick</t>
  </si>
  <si>
    <t>Safety scissors</t>
  </si>
  <si>
    <t>Scissors</t>
  </si>
  <si>
    <t>Elmers glue, 8 ounce bottle</t>
  </si>
  <si>
    <t>Index cards, 5"x8"</t>
  </si>
  <si>
    <t>Large paper clips</t>
  </si>
  <si>
    <t>Paper 3"x3" notepaper</t>
  </si>
  <si>
    <t xml:space="preserve">Paper, 11"x17" graph </t>
  </si>
  <si>
    <t xml:space="preserve">Paper, 11"x17" isometric graph </t>
  </si>
  <si>
    <t>Pins, T</t>
  </si>
  <si>
    <t>Plastic sandwich bags</t>
  </si>
  <si>
    <t>Small paper clips</t>
  </si>
  <si>
    <t>Feet</t>
  </si>
  <si>
    <t>String</t>
  </si>
  <si>
    <t>Tape, scotch</t>
  </si>
  <si>
    <t>Bathroom scales</t>
  </si>
  <si>
    <t>BB's, steel 4.5mm</t>
  </si>
  <si>
    <t>Buckets, 1 gallon</t>
  </si>
  <si>
    <t>Clothes line</t>
  </si>
  <si>
    <t>Coffee can</t>
  </si>
  <si>
    <t>Frisbee</t>
  </si>
  <si>
    <t>Hula hoop</t>
  </si>
  <si>
    <t>Inner tube bike tire, 18"</t>
  </si>
  <si>
    <t>Marbles</t>
  </si>
  <si>
    <t>Plastic scoop</t>
  </si>
  <si>
    <t>Sauce pan</t>
  </si>
  <si>
    <t>Syringe, 12cc</t>
  </si>
  <si>
    <t>Syringe, 20 cc</t>
  </si>
  <si>
    <t>Syringe, 6 cc</t>
  </si>
  <si>
    <t>Syringe, 60 cc</t>
  </si>
  <si>
    <t>Metric circle template</t>
  </si>
  <si>
    <t>Batteries, 9V</t>
  </si>
  <si>
    <t>Batteries, D</t>
  </si>
  <si>
    <t>Bobby pins</t>
  </si>
  <si>
    <t>Borax, 4 lb</t>
  </si>
  <si>
    <t xml:space="preserve">Roll </t>
  </si>
  <si>
    <t>Cups, 3 ounce disposable</t>
  </si>
  <si>
    <t>Cups, 9 ounce disposable</t>
  </si>
  <si>
    <t>Cups, 8 ounce foam coffee</t>
  </si>
  <si>
    <t>Empty soup cans</t>
  </si>
  <si>
    <t>Quart</t>
  </si>
  <si>
    <t>Oil, 30w</t>
  </si>
  <si>
    <t>Oil, 5w-30</t>
  </si>
  <si>
    <t>Plastic bottles, 20 ounce</t>
  </si>
  <si>
    <t>Plastic bowls</t>
  </si>
  <si>
    <t>Container</t>
  </si>
  <si>
    <t>Salt, 500ml</t>
  </si>
  <si>
    <t>Spoons, plastic</t>
  </si>
  <si>
    <t>Steel wool</t>
  </si>
  <si>
    <t>Inches</t>
  </si>
  <si>
    <t>Wire, 18 gauge aluminum</t>
  </si>
  <si>
    <t>Wire, 18 gauge copper</t>
  </si>
  <si>
    <t>Wire, 18 gauge stainless steel</t>
  </si>
  <si>
    <t>Wire, 18 gauge steel</t>
  </si>
  <si>
    <t>Wire, silver solder</t>
  </si>
  <si>
    <t>Wooden skewers</t>
  </si>
  <si>
    <t>Hand Tools</t>
  </si>
  <si>
    <t>C-clamps, 3"</t>
  </si>
  <si>
    <t>Chipper</t>
  </si>
  <si>
    <t>Cold chisel</t>
  </si>
  <si>
    <t>Combination square</t>
  </si>
  <si>
    <t>Die stock</t>
  </si>
  <si>
    <t xml:space="preserve">Die, 1/4" NC20 </t>
  </si>
  <si>
    <t xml:space="preserve">Die, 1/4" NF28 </t>
  </si>
  <si>
    <t>Mallet</t>
  </si>
  <si>
    <t>Metal file</t>
  </si>
  <si>
    <t>Metal punch</t>
  </si>
  <si>
    <t>Paint brush</t>
  </si>
  <si>
    <t>Pliers, locking</t>
  </si>
  <si>
    <t>Pliers, needle nose</t>
  </si>
  <si>
    <t>Pliers, slip joint pliers</t>
  </si>
  <si>
    <t xml:space="preserve">Screwdriver, #3 Phillips </t>
  </si>
  <si>
    <t>Socket, 3/8" drive, 1/2"</t>
  </si>
  <si>
    <t>Tape measure, 100'</t>
  </si>
  <si>
    <t>Tape measure, 25'</t>
  </si>
  <si>
    <t>Tin snips</t>
  </si>
  <si>
    <t>Carburetor</t>
  </si>
  <si>
    <t>Cutting oil dispensing bottles</t>
  </si>
  <si>
    <t>Funnel</t>
  </si>
  <si>
    <t>Wooden stakes</t>
  </si>
  <si>
    <t>Circular carbide tip blade, 10"</t>
  </si>
  <si>
    <t>Crosscut plywood blade, 10"</t>
  </si>
  <si>
    <t>Abrasive circular blade, 10"</t>
  </si>
  <si>
    <t>Plastic surveying flags</t>
  </si>
  <si>
    <t>Power Tools and Equipment</t>
  </si>
  <si>
    <t>Drill press</t>
  </si>
  <si>
    <t>Face shield</t>
  </si>
  <si>
    <t>Hair tie</t>
  </si>
  <si>
    <t>Pair</t>
  </si>
  <si>
    <t>Leather gloves</t>
  </si>
  <si>
    <t xml:space="preserve">Pair </t>
  </si>
  <si>
    <t>Pipe, 1" ID - 30 inches</t>
  </si>
  <si>
    <t>1"x4" - 6' lumber, oak</t>
  </si>
  <si>
    <t>1"x4" - 8' lumber, cedar</t>
  </si>
  <si>
    <t>1"x4" - 8' lumber, pine</t>
  </si>
  <si>
    <t>Sheet</t>
  </si>
  <si>
    <t xml:space="preserve">Cement board 1/2" </t>
  </si>
  <si>
    <t>Plywood, 1/2"</t>
  </si>
  <si>
    <t xml:space="preserve">Threaded pipe, 1/2" </t>
  </si>
  <si>
    <t>Threaded tee for pipe 1/2"</t>
  </si>
  <si>
    <t>Round mild steel 1/4"</t>
  </si>
  <si>
    <t>2"x4" - 8' lumber, pine</t>
  </si>
  <si>
    <t>Bolts, low grade, 5/16"-1"</t>
  </si>
  <si>
    <t>Carburetor cleaner</t>
  </si>
  <si>
    <t>Cutting oil</t>
  </si>
  <si>
    <t>Eye hooks, small threaded</t>
  </si>
  <si>
    <t>Nut, 1/4" NC</t>
  </si>
  <si>
    <t>Nut, 1/4" NF</t>
  </si>
  <si>
    <t>Nuts, 5/16"</t>
  </si>
  <si>
    <t>Pint</t>
  </si>
  <si>
    <t>Paint</t>
  </si>
  <si>
    <t>Bag</t>
  </si>
  <si>
    <t>Portland cement, 92lbs</t>
  </si>
  <si>
    <t>Bat</t>
  </si>
  <si>
    <t>Sand, 50lbs</t>
  </si>
  <si>
    <t>Sandpaper, fine grit</t>
  </si>
  <si>
    <t>Screws, 2" course thread</t>
  </si>
  <si>
    <t>Screws, 2" fine thread</t>
  </si>
  <si>
    <t>Sheet metal</t>
  </si>
  <si>
    <t>Shop towels</t>
  </si>
  <si>
    <t>Welding electrode</t>
  </si>
  <si>
    <t>Collect from Local Sources</t>
  </si>
  <si>
    <t>Home Improvement or Hardware Store</t>
  </si>
  <si>
    <t>Retail Store</t>
  </si>
  <si>
    <t>Metal chop saw</t>
  </si>
  <si>
    <t>Hot plate/stirrer</t>
  </si>
  <si>
    <t>470301-446</t>
  </si>
  <si>
    <t>470300-690</t>
  </si>
  <si>
    <t>470302-296</t>
  </si>
  <si>
    <t>Pkgs</t>
  </si>
  <si>
    <t>Glass stirring rods (pkg/12)</t>
  </si>
  <si>
    <t>Lb</t>
  </si>
  <si>
    <t>Single hole stopper, size 6, 1 lb</t>
  </si>
  <si>
    <t>Price</t>
  </si>
  <si>
    <t>Eye wash station</t>
  </si>
  <si>
    <t>First aid kit</t>
  </si>
  <si>
    <t>Fire extinguisher</t>
  </si>
  <si>
    <t>Workbenches</t>
  </si>
  <si>
    <t>Calendars</t>
  </si>
  <si>
    <t>Water bath</t>
  </si>
  <si>
    <t>Beakers, 400 ml</t>
  </si>
  <si>
    <t>Petri dish, plastic (pkg 25)</t>
  </si>
  <si>
    <t>Utility tongs</t>
  </si>
  <si>
    <t>Package</t>
  </si>
  <si>
    <t>Cordless power drill</t>
  </si>
  <si>
    <t>Bench vices (2 per bench)</t>
  </si>
  <si>
    <t>Fire blanket</t>
  </si>
  <si>
    <t>Grams</t>
  </si>
  <si>
    <t>Corn stover</t>
  </si>
  <si>
    <t>Wheat straw</t>
  </si>
  <si>
    <t>Saw dust</t>
  </si>
  <si>
    <t>1/2" ID washers</t>
  </si>
  <si>
    <t>Coffee grinder</t>
  </si>
  <si>
    <t>Hot glue guns</t>
  </si>
  <si>
    <t>Insulated gloves</t>
  </si>
  <si>
    <t>Ice chest, small portable</t>
  </si>
  <si>
    <t>Piece</t>
  </si>
  <si>
    <t>Cast iron or plastic</t>
  </si>
  <si>
    <t>Pea rock, 50lbs</t>
  </si>
  <si>
    <t>Decorative marbles</t>
  </si>
  <si>
    <t>Hot glue sticks</t>
  </si>
  <si>
    <t>Wax tea candles</t>
  </si>
  <si>
    <t>Wax paper</t>
  </si>
  <si>
    <t>Gallons</t>
  </si>
  <si>
    <t>Sigma</t>
  </si>
  <si>
    <t>TRUEbalance glucose meter</t>
  </si>
  <si>
    <t>TRUEbalance glucose strips (pkg 100)</t>
  </si>
  <si>
    <t>Kelvin® StiKutter</t>
  </si>
  <si>
    <t>Kelvin (www.kelvin.com)</t>
  </si>
  <si>
    <t>C2730-50ml</t>
  </si>
  <si>
    <t>1"x10" - 8' lumber, pine</t>
  </si>
  <si>
    <t>43791</t>
  </si>
  <si>
    <t>43551</t>
  </si>
  <si>
    <t>8' Engineers reading rod</t>
  </si>
  <si>
    <t>Buriak, P. &amp; Osborne, E. (1996). Physical Science Applications in Agriculture. Danville, IL Interstate Publishers Inc.</t>
  </si>
  <si>
    <t>0813430135</t>
  </si>
  <si>
    <t>Amazon - Prices vary with vendor</t>
  </si>
  <si>
    <t>Grocery Store</t>
  </si>
  <si>
    <t>Chocolate almond bark</t>
  </si>
  <si>
    <t>Bags</t>
  </si>
  <si>
    <t>Dry edible beans, 16oz</t>
  </si>
  <si>
    <t>lb</t>
  </si>
  <si>
    <t>Dry ice, pellets</t>
  </si>
  <si>
    <t>Containers</t>
  </si>
  <si>
    <t>Frosting</t>
  </si>
  <si>
    <t>Graham crackers</t>
  </si>
  <si>
    <t>Green sprinkles</t>
  </si>
  <si>
    <t>Large pretzel sticks</t>
  </si>
  <si>
    <t>Licorice candy</t>
  </si>
  <si>
    <t>Marshmallows</t>
  </si>
  <si>
    <t>Oreo® cookies</t>
  </si>
  <si>
    <t>Powdered sugar</t>
  </si>
  <si>
    <t>Puffed rice cereal</t>
  </si>
  <si>
    <t xml:space="preserve">Container </t>
  </si>
  <si>
    <t>Red sprinkles</t>
  </si>
  <si>
    <t>Yeast, 7 oz. dry</t>
  </si>
  <si>
    <t>205S</t>
  </si>
  <si>
    <t>205SEL</t>
  </si>
  <si>
    <t>Energy Transfer: Motors, Generators, and Sources of Electricity Expand-A-Kit</t>
  </si>
  <si>
    <t>Investigating the Design and Output of Wet Cell Batteries Expand-A-Kit</t>
  </si>
  <si>
    <t>CASE-M004A</t>
  </si>
  <si>
    <t>470157-270</t>
  </si>
  <si>
    <t>To order, call 1-800-752-8461 ext. 734 and ask for Becky Dawson. Reference quote number 155349-00. Shipping will be added to the order.</t>
  </si>
  <si>
    <t>15% CASE Discount</t>
  </si>
  <si>
    <t>Textbooks must be purchased through CASE to receive this discounted price listed below. To place an order through CASE, please email this completed order form to miranda.chaplin@case4learning.org with the subject line of "American Technical Publishers textbook order through CASE"</t>
  </si>
  <si>
    <t>KW-PUMP</t>
  </si>
  <si>
    <t>Infrared Thermometer</t>
  </si>
  <si>
    <t>470300-888</t>
  </si>
  <si>
    <t>470302-036</t>
  </si>
  <si>
    <t>Heat Conductometer</t>
  </si>
  <si>
    <t>Compound Bar, 30cm Length</t>
  </si>
  <si>
    <t>Anvil*</t>
  </si>
  <si>
    <t>*Optional Tools where others can be used, see Lesson 2.2 Teacher Notes</t>
  </si>
  <si>
    <t>Cutting tools</t>
  </si>
  <si>
    <t>Hammers</t>
  </si>
  <si>
    <t>Measurement Tools</t>
  </si>
  <si>
    <t>Pliers</t>
  </si>
  <si>
    <t>Screwdrivers</t>
  </si>
  <si>
    <t>Screwdriver, #2 Phillips</t>
  </si>
  <si>
    <t>Miscellaneous</t>
  </si>
  <si>
    <t>16.4 ounce propane tank</t>
  </si>
  <si>
    <t>Propane torch attachment</t>
  </si>
  <si>
    <t>Lumber</t>
  </si>
  <si>
    <t>1"x4" - 8' lumber, fir</t>
  </si>
  <si>
    <t>2"x6"-8' lumber, pine</t>
  </si>
  <si>
    <t>1/8"x3/8"-36" balsa wood</t>
  </si>
  <si>
    <t>Hardware</t>
  </si>
  <si>
    <t>Metal</t>
  </si>
  <si>
    <t xml:space="preserve">Flat stock mild steel, 1/8"x1" </t>
  </si>
  <si>
    <t>Oil</t>
  </si>
  <si>
    <t>Misc. Material</t>
  </si>
  <si>
    <t>Wooden dowels, 5/16"-4'</t>
  </si>
  <si>
    <t>Wrenches and Sockets</t>
  </si>
  <si>
    <t>x Number of fire extinguishers will vary based upon the size and scope of the facilities.</t>
  </si>
  <si>
    <t>x</t>
  </si>
  <si>
    <t>Hard hat*</t>
  </si>
  <si>
    <t>Leather apron*</t>
  </si>
  <si>
    <t>Respiration mask*</t>
  </si>
  <si>
    <t>Rubber gloves*</t>
  </si>
  <si>
    <t>Welding helmet*</t>
  </si>
  <si>
    <t>Flex beam torque wrench, inch-pound,  3/8" drive</t>
  </si>
  <si>
    <t>0.000" Dial calipers, 0-6"</t>
  </si>
  <si>
    <t>Poster board, 24"x36"</t>
  </si>
  <si>
    <t>Plastic cups, 5-8 ounce</t>
  </si>
  <si>
    <t>Foam cones - 3"- 6" in length</t>
  </si>
  <si>
    <t>Vegetable Oil</t>
  </si>
  <si>
    <t>PH Buffer Capsules (calibration) (3x10)</t>
  </si>
  <si>
    <t>PH-BUFCAP</t>
  </si>
  <si>
    <t>VCB2</t>
  </si>
  <si>
    <t>Vernier Circuit Board 2</t>
  </si>
  <si>
    <t>LQ2-CRG</t>
  </si>
  <si>
    <t>Technical, Operator, or User Manuals for Equipment</t>
  </si>
  <si>
    <t>Single hole punch</t>
  </si>
  <si>
    <t>Small gas engines+</t>
  </si>
  <si>
    <t>+Optional, see Lesson 1.2 Teacher Notes</t>
  </si>
  <si>
    <t>Drill bit, twist, 1/16"</t>
  </si>
  <si>
    <t>Drill bit set, Spade</t>
  </si>
  <si>
    <t>Drill bit set, Twist</t>
  </si>
  <si>
    <t>Drill bit, Masonry</t>
  </si>
  <si>
    <t>Screwdriver, #1 Phillips</t>
  </si>
  <si>
    <t xml:space="preserve">Screwdriver, Flat head </t>
  </si>
  <si>
    <t>Philips bit driver, 3/8" drive</t>
  </si>
  <si>
    <t>Garden trowel</t>
  </si>
  <si>
    <t>Shop coat</t>
  </si>
  <si>
    <t>PPE and Safety Equipment</t>
  </si>
  <si>
    <t>Work boots*</t>
  </si>
  <si>
    <t>* Other PPE can be substituted and used. See Lesson 2.1 for more information.</t>
  </si>
  <si>
    <t>Utility knife</t>
  </si>
  <si>
    <t>Pliers, diagonal-cutting</t>
  </si>
  <si>
    <t xml:space="preserve">Builders level package (call and request to swap out architects rod for engineering rod listed below) </t>
  </si>
  <si>
    <t>KidWind Small Water Pump with Tubing</t>
  </si>
  <si>
    <t>Barbell weight set*</t>
  </si>
  <si>
    <t>Butane lighter, long handle</t>
  </si>
  <si>
    <t xml:space="preserve">Storage containers, 24 oz, 6"x6" </t>
  </si>
  <si>
    <t xml:space="preserve">Box fan, 20" </t>
  </si>
  <si>
    <t>Pound</t>
  </si>
  <si>
    <t>Wire, 14 gauge electrical</t>
  </si>
  <si>
    <t>Screws, Torx®, 1 3/8"</t>
  </si>
  <si>
    <t>Screws, #3 Phillips, 1 3/8"</t>
  </si>
  <si>
    <t>Nails, 4d box</t>
  </si>
  <si>
    <t>Nails, 10d box</t>
  </si>
  <si>
    <t>Nails, 10d 3" finishing</t>
  </si>
  <si>
    <t>Screws, Flat head woodscrew</t>
  </si>
  <si>
    <t>Screws, #1 Phillips 1 3/8"</t>
  </si>
  <si>
    <t>Screws, #2 Phillips, 1 3/8"</t>
  </si>
  <si>
    <t>Wire, 18 gauge electrical</t>
  </si>
  <si>
    <t>Tubing, clear plastic 1/8" ID</t>
  </si>
  <si>
    <t>Tubing, copper 1/8" OD - 10'</t>
  </si>
  <si>
    <t>Pipe, PVC, 1/2" ID</t>
  </si>
  <si>
    <t>Fiberglass insulation, R13</t>
  </si>
  <si>
    <t>Ear plugs, disposable</t>
  </si>
  <si>
    <t>Wooden spools, 5/16"ID or larger</t>
  </si>
  <si>
    <t>Screwdriver, Torx®</t>
  </si>
  <si>
    <t>*See Lesson 1.2 Teacher Notes for other options.</t>
  </si>
  <si>
    <t>Duplo Lego set of 50 or more pieces</t>
  </si>
  <si>
    <t>Switchgrass</t>
  </si>
  <si>
    <t>KW-GCYL5</t>
  </si>
  <si>
    <t>Arc welder*</t>
  </si>
  <si>
    <t>Electric sander*</t>
  </si>
  <si>
    <t>Miter saw</t>
  </si>
  <si>
    <t>Saw, compass</t>
  </si>
  <si>
    <t>Saw, crosscut</t>
  </si>
  <si>
    <t>Saw, hacksaw</t>
  </si>
  <si>
    <t>Saw, keyhole</t>
  </si>
  <si>
    <t>Hammer, ball-peen</t>
  </si>
  <si>
    <t>Hammer, curved claw hammer</t>
  </si>
  <si>
    <t xml:space="preserve">Hammer, straight claw </t>
  </si>
  <si>
    <t xml:space="preserve">Wrench, 1/2" combination  </t>
  </si>
  <si>
    <t>Wrench, adjustable</t>
  </si>
  <si>
    <t>Wrench, pipe</t>
  </si>
  <si>
    <t>Wrench, socket, 3/8" drive</t>
  </si>
  <si>
    <t>Paper, cardstock</t>
  </si>
  <si>
    <t>Paper, office, white, 8.5x11</t>
  </si>
  <si>
    <t>Pens, permanent fine tip marker, black</t>
  </si>
  <si>
    <t>Pens, permanent marker, black</t>
  </si>
  <si>
    <t>Tab dividers, 5-tab insertable dividers for 3-ring binders</t>
  </si>
  <si>
    <t>Tape, masking 3/4"</t>
  </si>
  <si>
    <t>Food dehydrator</t>
  </si>
  <si>
    <t>Paper towels</t>
  </si>
  <si>
    <t>Plates, paper</t>
  </si>
  <si>
    <t>Spoons, wooden taster or popsicle sticks</t>
  </si>
  <si>
    <t>Straws, plastic</t>
  </si>
  <si>
    <t>Water, distilled</t>
  </si>
  <si>
    <t>50ml Falcon tubes (package of 25)</t>
  </si>
  <si>
    <t>Electronic balance, 150 gram capacity</t>
  </si>
  <si>
    <t>Ring stand clamp</t>
  </si>
  <si>
    <t>Round jaw utility clamp</t>
  </si>
  <si>
    <t>Graduated cylinder, 100 ml</t>
  </si>
  <si>
    <t>Graduated cylinder, 10ml</t>
  </si>
  <si>
    <t>Chemical goggles</t>
  </si>
  <si>
    <t>Pipette, 6" plastic (pkg 100)</t>
  </si>
  <si>
    <t>Student safety glasses</t>
  </si>
  <si>
    <t>Test tube rack (capacity of 12)</t>
  </si>
  <si>
    <t>Copper sulfate, 500ml, 1.0 molar solution</t>
  </si>
  <si>
    <t>Crushed charcoal</t>
  </si>
  <si>
    <t>Gloves, latex, large</t>
  </si>
  <si>
    <t>Gloves, latex, medium</t>
  </si>
  <si>
    <t>Gloves, latex, small</t>
  </si>
  <si>
    <t>Peat moss</t>
  </si>
  <si>
    <t>Polyvinyl alcohol, 5%, 1 L</t>
  </si>
  <si>
    <t>Propylene glycol, 500ml</t>
  </si>
  <si>
    <t>Weighing dish, 140 mm x 22 mm (pkg of 100)</t>
  </si>
  <si>
    <t>Lab tape (pkg 10)</t>
  </si>
  <si>
    <t>KidWind Graduated Cylinder 5 Pack</t>
  </si>
  <si>
    <t>Magnifiers, small plastic, 4X</t>
  </si>
  <si>
    <t>Pea gravel, 500 cc</t>
  </si>
  <si>
    <t>Clipboards, letter size</t>
  </si>
  <si>
    <t>Ruler, metric</t>
  </si>
  <si>
    <t>Ruler, standard</t>
  </si>
  <si>
    <t>Pencils, colored set</t>
  </si>
  <si>
    <t>Order from the list below if only refills are needed on consumable items.</t>
  </si>
  <si>
    <t>Agricultural Power and Technology Materials Bulk Refill</t>
  </si>
  <si>
    <t>CASE-M004A-BK</t>
  </si>
  <si>
    <t xml:space="preserve">SS-1B26-B </t>
  </si>
  <si>
    <t>Ethanol, 480 mL</t>
  </si>
  <si>
    <t xml:space="preserve">HC-1-9EA  </t>
  </si>
  <si>
    <t>Kerosene, 480 mL</t>
  </si>
  <si>
    <t xml:space="preserve">C1-MGX1 </t>
  </si>
  <si>
    <t>Magnesium ribbon, roll</t>
  </si>
  <si>
    <t>EDCE-B013</t>
  </si>
  <si>
    <t>Pea Gravel, 1300 cc</t>
  </si>
  <si>
    <t xml:space="preserve">NAC-D0034B </t>
  </si>
  <si>
    <t>Zinc,10 cm strips, 36/pkg</t>
  </si>
  <si>
    <t>470006-622</t>
  </si>
  <si>
    <t xml:space="preserve">1/4"x1/4"-36" lengths balsa wood </t>
  </si>
  <si>
    <t>Iron 10cm strips, 36/pkg</t>
  </si>
  <si>
    <t>Iron 10cm strips, 6/pkg</t>
  </si>
  <si>
    <t>NAC-D0022</t>
  </si>
  <si>
    <t>NAC-D0022B</t>
  </si>
  <si>
    <t>Student account rates range depending on quantity ordered. State and regional block pricing will be available to reduce per student account cost further.</t>
  </si>
  <si>
    <t>• Teachers with one or more student accounts have access to an open test bank of questions to create online quizzes and exams related to the specific concepts that they wish to assess. Teachers may create their own questions for use within CASE Online.</t>
  </si>
  <si>
    <t>470199-974</t>
  </si>
  <si>
    <t>1"x6"-8' lumber, pine</t>
  </si>
  <si>
    <t>Batteries, AA (If using Vernier Circuit Board 2)</t>
  </si>
  <si>
    <t>Toothpicks (100 ct)</t>
  </si>
  <si>
    <t>Peggy Ackerman, bids@wardsci.com</t>
  </si>
  <si>
    <t>C1-1-30-B</t>
  </si>
  <si>
    <t xml:space="preserve">Hydrogen Peroxide, 3%, 240 mL                        </t>
  </si>
  <si>
    <t xml:space="preserve">Salt Packets, 300/Pkg                                             </t>
  </si>
  <si>
    <t>C1-SX300</t>
  </si>
  <si>
    <t>Test tube, 16x125mm, pkg of 72</t>
  </si>
  <si>
    <t>Ward's Natural Science  PO Box 92912  Rochester, NY 14962-9012 Fax 877-247-0176 Phone 800-962-2660</t>
  </si>
  <si>
    <t>470003-234</t>
  </si>
  <si>
    <t>470148-648</t>
  </si>
  <si>
    <t>470015-810</t>
  </si>
  <si>
    <t>470019-496</t>
  </si>
  <si>
    <t>470019-518</t>
  </si>
  <si>
    <t>470020-074</t>
  </si>
  <si>
    <t>470175-286</t>
  </si>
  <si>
    <t>470041-836</t>
  </si>
  <si>
    <t>470157-562</t>
  </si>
  <si>
    <t>470157-560</t>
  </si>
  <si>
    <t>470157-558</t>
  </si>
  <si>
    <t>470153-626</t>
  </si>
  <si>
    <t>470021-148</t>
  </si>
  <si>
    <t>470006-284</t>
  </si>
  <si>
    <t>470144-262</t>
  </si>
  <si>
    <t>470191-188</t>
  </si>
  <si>
    <t>470191-198</t>
  </si>
  <si>
    <t>470191-150</t>
  </si>
  <si>
    <t>470191-200</t>
  </si>
  <si>
    <t>470191-152</t>
  </si>
  <si>
    <t>470148-760</t>
  </si>
  <si>
    <t>470005-408</t>
  </si>
  <si>
    <t>470018-870</t>
  </si>
  <si>
    <t>470020-788</t>
  </si>
  <si>
    <t>470148-772</t>
  </si>
  <si>
    <t>470174-208</t>
  </si>
  <si>
    <t>470005-688</t>
  </si>
  <si>
    <t>470020-860</t>
  </si>
  <si>
    <t>470005-764</t>
  </si>
  <si>
    <t>470017-066</t>
  </si>
  <si>
    <t>470124-120</t>
  </si>
  <si>
    <t>470149-250</t>
  </si>
  <si>
    <t>470018-926</t>
  </si>
  <si>
    <t>https://wardsci.com/store/catalog/product.jsp?catalog_number=</t>
  </si>
  <si>
    <t>https://wardsci.com/store/catalog/product.jsp?catalog_number=470003-234</t>
  </si>
  <si>
    <t>https://wardsci.com/store/catalog/product.jsp?catalog_number=470148-648</t>
  </si>
  <si>
    <t>https://wardsci.com/store/catalog/product.jsp?catalog_number=470015-810</t>
  </si>
  <si>
    <t>https://wardsci.com/store/catalog/product.jsp?catalog_number=470019-496</t>
  </si>
  <si>
    <t>https://wardsci.com/store/catalog/product.jsp?catalog_number=470157-270</t>
  </si>
  <si>
    <t>https://wardsci.com/store/catalog/product.jsp?catalog_number=470019-518</t>
  </si>
  <si>
    <t>https://wardsci.com/store/catalog/product.jsp?catalog_number=470006-622</t>
  </si>
  <si>
    <t>https://wardsci.com/store/catalog/product.jsp?catalog_number=470020-074</t>
  </si>
  <si>
    <t>https://wardsci.com/store/catalog/product.jsp?catalog_number=470175-286</t>
  </si>
  <si>
    <t>https://wardsci.com/store/catalog/product.jsp?catalog_number=470191-188</t>
  </si>
  <si>
    <t>https://wardsci.com/store/catalog/product.jsp?catalog_number=470191-198</t>
  </si>
  <si>
    <t>https://wardsci.com/store/catalog/product.jsp?catalog_number=470191-150</t>
  </si>
  <si>
    <t>https://wardsci.com/store/catalog/product.jsp?catalog_number=470191-200</t>
  </si>
  <si>
    <t>https://wardsci.com/store/catalog/product.jsp?catalog_number=470191-152</t>
  </si>
  <si>
    <t>https://wardsci.com/store/catalog/product.jsp?catalog_number=470148-760</t>
  </si>
  <si>
    <t>https://wardsci.com/store/catalog/product.jsp?catalog_number=470005-408</t>
  </si>
  <si>
    <t>https://wardsci.com/store/catalog/product.jsp?catalog_number=470018-870</t>
  </si>
  <si>
    <t>https://wardsci.com/store/catalog/product.jsp?catalog_number=470020-788</t>
  </si>
  <si>
    <t>https://wardsci.com/store/catalog/product.jsp?catalog_number=470148-772</t>
  </si>
  <si>
    <t>https://wardsci.com/store/catalog/product.jsp?catalog_number=470174-208</t>
  </si>
  <si>
    <t>https://wardsci.com/store/catalog/product.jsp?catalog_number=470005-688</t>
  </si>
  <si>
    <t>https://wardsci.com/store/catalog/product.jsp?catalog_number=470199-974</t>
  </si>
  <si>
    <t>https://wardsci.com/store/catalog/product.jsp?catalog_number=470020-860</t>
  </si>
  <si>
    <t>https://wardsci.com/store/catalog/product.jsp?catalog_number=470005-764</t>
  </si>
  <si>
    <t>https://wardsci.com/store/catalog/product.jsp?catalog_number=470017-066</t>
  </si>
  <si>
    <t>https://wardsci.com/store/catalog/product.jsp?catalog_number=470124-120</t>
  </si>
  <si>
    <t>https://wardsci.com/store/catalog/product.jsp?catalog_number=470149-250</t>
  </si>
  <si>
    <t>https://wardsci.com/store/catalog/product.jsp?catalog_number=470018-926</t>
  </si>
  <si>
    <t/>
  </si>
  <si>
    <t>https://wardsci.com/store/catalog/product.jsp?catalog_number=470041-836</t>
  </si>
  <si>
    <t>https://wardsci.com/store/catalog/product.jsp?catalog_number=470300-888</t>
  </si>
  <si>
    <t>https://wardsci.com/store/catalog/product.jsp?catalog_number=470300-690</t>
  </si>
  <si>
    <t>https://wardsci.com/store/catalog/product.jsp?catalog_number=470157-562</t>
  </si>
  <si>
    <t>https://wardsci.com/store/catalog/product.jsp?catalog_number=470157-560</t>
  </si>
  <si>
    <t>https://wardsci.com/store/catalog/product.jsp?catalog_number=470157-558</t>
  </si>
  <si>
    <t>https://wardsci.com/store/catalog/product.jsp?catalog_number=470301-446</t>
  </si>
  <si>
    <t>https://wardsci.com/store/catalog/product.jsp?catalog_number=470153-626</t>
  </si>
  <si>
    <t>https://wardsci.com/store/catalog/product.jsp?catalog_number=470302-036</t>
  </si>
  <si>
    <t>https://wardsci.com/store/catalog/product.jsp?catalog_number=470302-296</t>
  </si>
  <si>
    <t>https://wardsci.com/store/catalog/product.jsp?catalog_number=470021-148</t>
  </si>
  <si>
    <t>https://wardsci.com/store/catalog/product.jsp?catalog_number=470006-284</t>
  </si>
  <si>
    <t>https://wardsci.com/store/catalog/product.jsp?catalog_number=470144-262</t>
  </si>
  <si>
    <t>• All accounts are disabled June 30 of each year. Account activation begins August 10 or immediately after accounts are purchased.</t>
  </si>
  <si>
    <t>• Students have unlimited access to online curriculum materials for the course in which they are enrolled. Students can view lesson specifics and related PowerPoints® and flipped videos. In addition, students can download APP documents in Word®, complete assignments, and digitally submit work to their teacher to reduce the need for paper copies in the classroom.</t>
  </si>
  <si>
    <t>Lab-Aids APT Bulk Refill Set, includes all consumable items listed below.</t>
  </si>
  <si>
    <t>Lab-Aids APT Set, includes recommended quantity of all items listed below, class size 20</t>
  </si>
  <si>
    <r>
      <t>The Lab-Aids APT Set, CASE-M004A</t>
    </r>
    <r>
      <rPr>
        <sz val="12"/>
        <color indexed="10"/>
        <rFont val="Arial"/>
        <family val="2"/>
      </rPr>
      <t>,</t>
    </r>
    <r>
      <rPr>
        <sz val="12"/>
        <rFont val="Arial"/>
        <family val="2"/>
      </rPr>
      <t xml:space="preserve"> is a discounted package containing everything for a class of 20 students. If you have a different class size, you can order items as needed from the itemized list.  </t>
    </r>
  </si>
  <si>
    <t>To order Lab-Aids materials, please follow the link above and order directly from Lab-Aids. Use the information below for budgeting &amp; planning purposes.</t>
  </si>
  <si>
    <t>Vernier equipment must be ordered through CASE to receive the 3% discount.</t>
  </si>
  <si>
    <t>KW-BDC</t>
  </si>
  <si>
    <t>KidWind Blade Design Consumables</t>
  </si>
  <si>
    <r>
      <t xml:space="preserve">USE PROMO CODE </t>
    </r>
    <r>
      <rPr>
        <b/>
        <i/>
        <sz val="18"/>
        <color indexed="10"/>
        <rFont val="Arial"/>
        <family val="2"/>
      </rPr>
      <t>WCASE2019</t>
    </r>
    <r>
      <rPr>
        <sz val="18"/>
        <color indexed="10"/>
        <rFont val="Arial"/>
        <family val="2"/>
      </rPr>
      <t xml:space="preserve"> for 10% off</t>
    </r>
  </si>
  <si>
    <t>Promo Code: WCASE2019</t>
  </si>
  <si>
    <t>Prices are good through 12/31/19.</t>
  </si>
  <si>
    <t>470306-942</t>
  </si>
  <si>
    <t>50ml Cellulase enzyme from Trichoderma reesei</t>
  </si>
  <si>
    <t>Safety glasses (Also listed on Ward's sheet)</t>
  </si>
  <si>
    <t>Plastic tee, 1/8"</t>
  </si>
  <si>
    <t>Heat lamps</t>
  </si>
  <si>
    <t>Light bulb, 5", 65 Watt</t>
  </si>
  <si>
    <t>978-0-8269-3680-6</t>
  </si>
  <si>
    <t>Koel L. &amp; Mazur, G.A. (2019). Agricultural Technical Systems and Mechanics. Orland Park, IL: ATP.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</si>
</sst>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_);[Red]\(&quot;$&quot;#,##0.00\)"/>
    <numFmt numFmtId="44" formatCode="_(&quot;$&quot;* #,##0.00_);_(&quot;$&quot;* \(#,##0.00\);_(&quot;$&quot;* &quot;-&quot;??_);_(@_)"/>
    <numFmt numFmtId="164" formatCode="&quot;$&quot;#,##0.00"/>
  </numFmts>
  <fonts count="73" x14ac:knownFonts="1">
    <font>
      <sz val="11"/>
      <color theme="1"/>
      <name val="Calibri"/>
      <family val="2"/>
      <scheme val="minor"/>
    </font>
    <font>
      <sz val="24"/>
      <color indexed="9"/>
      <name val="Arial"/>
      <family val="2"/>
    </font>
    <font>
      <sz val="12"/>
      <color indexed="8"/>
      <name val="Arial"/>
      <family val="2"/>
    </font>
    <font>
      <b/>
      <sz val="9"/>
      <name val="Arial"/>
      <family val="2"/>
    </font>
    <font>
      <b/>
      <sz val="10"/>
      <name val="Arial"/>
      <family val="2"/>
    </font>
    <font>
      <sz val="10"/>
      <color indexed="8"/>
      <name val="Arial"/>
      <family val="2"/>
    </font>
    <font>
      <sz val="10"/>
      <name val="Arial"/>
      <family val="2"/>
    </font>
    <font>
      <b/>
      <sz val="12"/>
      <color indexed="8"/>
      <name val="Arial"/>
      <family val="2"/>
    </font>
    <font>
      <b/>
      <sz val="14"/>
      <name val="Arial"/>
      <family val="2"/>
    </font>
    <font>
      <b/>
      <sz val="14"/>
      <color indexed="13"/>
      <name val="Arial"/>
      <family val="2"/>
    </font>
    <font>
      <sz val="18"/>
      <color indexed="10"/>
      <name val="Arial"/>
      <family val="2"/>
    </font>
    <font>
      <b/>
      <i/>
      <sz val="18"/>
      <color indexed="10"/>
      <name val="Arial"/>
      <family val="2"/>
    </font>
    <font>
      <sz val="12"/>
      <name val="Arial"/>
      <family val="2"/>
    </font>
    <font>
      <sz val="12"/>
      <color indexed="10"/>
      <name val="Arial"/>
      <family val="2"/>
    </font>
    <font>
      <sz val="14"/>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2"/>
      <color theme="1"/>
      <name val="Arial"/>
      <family val="2"/>
    </font>
    <font>
      <sz val="14"/>
      <color theme="1"/>
      <name val="Arial"/>
      <family val="2"/>
    </font>
    <font>
      <sz val="10"/>
      <color theme="1"/>
      <name val="Arial"/>
      <family val="2"/>
    </font>
    <font>
      <sz val="12"/>
      <color rgb="FF000000"/>
      <name val="Arial"/>
      <family val="2"/>
    </font>
    <font>
      <sz val="11"/>
      <color theme="1"/>
      <name val="Arial"/>
      <family val="2"/>
    </font>
    <font>
      <b/>
      <sz val="20"/>
      <color rgb="FFFF0000"/>
      <name val="Arial"/>
      <family val="2"/>
    </font>
    <font>
      <i/>
      <sz val="10"/>
      <color theme="1"/>
      <name val="Arial"/>
      <family val="2"/>
    </font>
    <font>
      <b/>
      <sz val="14"/>
      <color theme="1"/>
      <name val="Arial"/>
      <family val="2"/>
    </font>
    <font>
      <b/>
      <sz val="12"/>
      <color rgb="FF000000"/>
      <name val="Arial"/>
      <family val="2"/>
    </font>
    <font>
      <strike/>
      <sz val="11"/>
      <color theme="1"/>
      <name val="Arial"/>
      <family val="2"/>
    </font>
    <font>
      <sz val="11"/>
      <color rgb="FF000000"/>
      <name val="Arial"/>
      <family val="2"/>
    </font>
    <font>
      <sz val="14"/>
      <color rgb="FF000000"/>
      <name val="Arial"/>
      <family val="2"/>
    </font>
    <font>
      <sz val="10"/>
      <color rgb="FF000000"/>
      <name val="Arial"/>
      <family val="2"/>
    </font>
    <font>
      <b/>
      <sz val="13"/>
      <color theme="1"/>
      <name val="Arial"/>
      <family val="2"/>
    </font>
    <font>
      <b/>
      <sz val="13"/>
      <color rgb="FFFF0000"/>
      <name val="Arial"/>
      <family val="2"/>
    </font>
    <font>
      <sz val="9"/>
      <color theme="1"/>
      <name val="Arial"/>
      <family val="2"/>
    </font>
    <font>
      <b/>
      <u/>
      <sz val="14"/>
      <color theme="10"/>
      <name val="Arial"/>
      <family val="2"/>
    </font>
    <font>
      <sz val="11"/>
      <color theme="1"/>
      <name val="Calibri"/>
      <family val="2"/>
    </font>
    <font>
      <b/>
      <sz val="11"/>
      <color rgb="FFFF0000"/>
      <name val="Arial"/>
      <family val="2"/>
    </font>
    <font>
      <b/>
      <sz val="14"/>
      <color rgb="FF000000"/>
      <name val="Arial"/>
      <family val="2"/>
    </font>
    <font>
      <sz val="14"/>
      <color rgb="FFFF0000"/>
      <name val="Arial"/>
      <family val="2"/>
    </font>
    <font>
      <b/>
      <sz val="14"/>
      <color rgb="FFFF0000"/>
      <name val="Arial"/>
      <family val="2"/>
    </font>
    <font>
      <b/>
      <sz val="10"/>
      <color rgb="FFFF0000"/>
      <name val="Arial"/>
      <family val="2"/>
    </font>
    <font>
      <b/>
      <sz val="10"/>
      <color theme="1"/>
      <name val="Arial"/>
      <family val="2"/>
    </font>
    <font>
      <sz val="14"/>
      <color theme="1"/>
      <name val="Calibri"/>
      <family val="2"/>
      <scheme val="minor"/>
    </font>
    <font>
      <b/>
      <sz val="12"/>
      <color theme="1"/>
      <name val="Arial"/>
      <family val="2"/>
    </font>
    <font>
      <sz val="12"/>
      <color theme="1"/>
      <name val="Calibri"/>
      <family val="2"/>
      <scheme val="minor"/>
    </font>
    <font>
      <b/>
      <sz val="22"/>
      <color theme="1"/>
      <name val="Calibri"/>
      <family val="2"/>
      <scheme val="minor"/>
    </font>
    <font>
      <b/>
      <sz val="11"/>
      <color theme="1"/>
      <name val="Arial"/>
      <family val="2"/>
    </font>
    <font>
      <sz val="10"/>
      <color theme="1"/>
      <name val="Calibri"/>
      <family val="2"/>
    </font>
    <font>
      <u/>
      <sz val="12"/>
      <color theme="1"/>
      <name val="Arial"/>
      <family val="2"/>
    </font>
    <font>
      <sz val="16"/>
      <color theme="0"/>
      <name val="Arial"/>
      <family val="2"/>
    </font>
    <font>
      <u/>
      <sz val="12"/>
      <color theme="10"/>
      <name val="Arial"/>
      <family val="2"/>
    </font>
    <font>
      <sz val="18"/>
      <color rgb="FFFF0000"/>
      <name val="Arial"/>
      <family val="2"/>
    </font>
    <font>
      <sz val="14"/>
      <name val="Calibri"/>
      <family val="2"/>
      <scheme val="minor"/>
    </font>
    <font>
      <sz val="18"/>
      <color theme="1"/>
      <name val="Arial"/>
      <family val="2"/>
    </font>
    <font>
      <b/>
      <sz val="16"/>
      <color theme="1"/>
      <name val="Arial"/>
      <family val="2"/>
    </font>
    <font>
      <b/>
      <sz val="22"/>
      <color theme="1"/>
      <name val="Arial"/>
      <family val="2"/>
    </font>
    <font>
      <b/>
      <sz val="20"/>
      <color theme="1"/>
      <name val="Arial"/>
      <family val="2"/>
    </font>
    <font>
      <b/>
      <sz val="10"/>
      <color theme="1"/>
      <name val="Calibri"/>
      <family val="2"/>
      <scheme val="minor"/>
    </font>
  </fonts>
  <fills count="41">
    <fill>
      <patternFill patternType="none"/>
    </fill>
    <fill>
      <patternFill patternType="gray125"/>
    </fill>
    <fill>
      <patternFill patternType="solid">
        <fgColor indexed="22"/>
        <bgColor indexed="64"/>
      </patternFill>
    </fill>
    <fill>
      <patternFill patternType="solid">
        <fgColor indexed="12"/>
        <bgColor indexed="5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0C0C0"/>
        <bgColor rgb="FF000000"/>
      </patternFill>
    </fill>
    <fill>
      <patternFill patternType="solid">
        <fgColor theme="0" tint="-4.9989318521683403E-2"/>
        <bgColor indexed="64"/>
      </patternFill>
    </fill>
    <fill>
      <patternFill patternType="solid">
        <fgColor theme="0"/>
        <bgColor indexed="64"/>
      </patternFill>
    </fill>
    <fill>
      <patternFill patternType="solid">
        <fgColor rgb="FFFF0000"/>
        <bgColor indexed="50"/>
      </patternFill>
    </fill>
    <fill>
      <patternFill patternType="solid">
        <fgColor rgb="FFFF0000"/>
        <bgColor indexed="64"/>
      </patternFill>
    </fill>
    <fill>
      <patternFill patternType="solid">
        <fgColor rgb="FF92D05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6">
    <xf numFmtId="0" fontId="0"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7" fillId="28" borderId="0" applyNumberFormat="0" applyBorder="0" applyAlignment="0" applyProtection="0"/>
    <xf numFmtId="0" fontId="18" fillId="29" borderId="16" applyNumberFormat="0" applyAlignment="0" applyProtection="0"/>
    <xf numFmtId="0" fontId="19" fillId="30" borderId="17" applyNumberFormat="0" applyAlignment="0" applyProtection="0"/>
    <xf numFmtId="44" fontId="15" fillId="0" borderId="0" applyFont="0" applyFill="0" applyBorder="0" applyAlignment="0" applyProtection="0"/>
    <xf numFmtId="0" fontId="20" fillId="0" borderId="0" applyNumberFormat="0" applyFill="0" applyBorder="0" applyAlignment="0" applyProtection="0"/>
    <xf numFmtId="0" fontId="21" fillId="31" borderId="0" applyNumberFormat="0" applyBorder="0" applyAlignment="0" applyProtection="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25" fillId="0" borderId="0" applyNumberFormat="0" applyFill="0" applyBorder="0" applyAlignment="0" applyProtection="0">
      <alignment vertical="top"/>
      <protection locked="0"/>
    </xf>
    <xf numFmtId="0" fontId="26" fillId="32" borderId="16" applyNumberFormat="0" applyAlignment="0" applyProtection="0"/>
    <xf numFmtId="0" fontId="27" fillId="0" borderId="21" applyNumberFormat="0" applyFill="0" applyAlignment="0" applyProtection="0"/>
    <xf numFmtId="0" fontId="28" fillId="33" borderId="0" applyNumberFormat="0" applyBorder="0" applyAlignment="0" applyProtection="0"/>
    <xf numFmtId="0" fontId="6" fillId="0" borderId="0"/>
    <xf numFmtId="0" fontId="15" fillId="34" borderId="22" applyNumberFormat="0" applyFont="0" applyAlignment="0" applyProtection="0"/>
    <xf numFmtId="0" fontId="29" fillId="29" borderId="23" applyNumberFormat="0" applyAlignment="0" applyProtection="0"/>
    <xf numFmtId="9" fontId="6" fillId="0" borderId="0" applyFont="0" applyFill="0" applyBorder="0" applyAlignment="0" applyProtection="0"/>
    <xf numFmtId="0" fontId="30" fillId="0" borderId="0" applyNumberFormat="0" applyFill="0" applyBorder="0" applyAlignment="0" applyProtection="0"/>
    <xf numFmtId="0" fontId="31" fillId="0" borderId="24" applyNumberFormat="0" applyFill="0" applyAlignment="0" applyProtection="0"/>
    <xf numFmtId="0" fontId="32" fillId="0" borderId="0" applyNumberFormat="0" applyFill="0" applyBorder="0" applyAlignment="0" applyProtection="0"/>
  </cellStyleXfs>
  <cellXfs count="417">
    <xf numFmtId="0" fontId="0" fillId="0" borderId="0" xfId="0"/>
    <xf numFmtId="0" fontId="33" fillId="0" borderId="0" xfId="0" applyFont="1"/>
    <xf numFmtId="0" fontId="0" fillId="0" borderId="0" xfId="0" applyProtection="1"/>
    <xf numFmtId="0" fontId="4" fillId="2" borderId="1" xfId="0" applyFont="1" applyFill="1" applyBorder="1" applyAlignment="1" applyProtection="1">
      <alignment horizontal="center" vertical="center" wrapText="1"/>
    </xf>
    <xf numFmtId="0" fontId="0" fillId="0" borderId="0" xfId="0" applyAlignment="1" applyProtection="1">
      <alignment horizontal="center"/>
    </xf>
    <xf numFmtId="164" fontId="34" fillId="0" borderId="1" xfId="0" applyNumberFormat="1" applyFont="1" applyBorder="1" applyProtection="1"/>
    <xf numFmtId="164" fontId="34" fillId="0" borderId="1" xfId="0" applyNumberFormat="1" applyFont="1" applyBorder="1" applyAlignment="1" applyProtection="1">
      <alignment horizontal="right"/>
    </xf>
    <xf numFmtId="0" fontId="35" fillId="0" borderId="0" xfId="0" applyFont="1" applyBorder="1" applyAlignment="1">
      <alignment horizontal="center" wrapText="1"/>
    </xf>
    <xf numFmtId="0" fontId="35" fillId="0" borderId="0" xfId="0" applyFont="1" applyBorder="1" applyAlignment="1">
      <alignment wrapText="1"/>
    </xf>
    <xf numFmtId="0" fontId="4" fillId="2" borderId="2" xfId="0" applyFont="1" applyFill="1" applyBorder="1" applyAlignment="1" applyProtection="1">
      <alignment horizontal="center" vertical="center" wrapText="1"/>
    </xf>
    <xf numFmtId="0" fontId="35" fillId="0" borderId="3" xfId="0" applyFont="1" applyBorder="1" applyProtection="1"/>
    <xf numFmtId="0" fontId="35" fillId="0" borderId="0" xfId="0" applyFont="1" applyBorder="1" applyProtection="1"/>
    <xf numFmtId="0" fontId="35" fillId="0" borderId="0" xfId="0" applyFont="1" applyBorder="1" applyAlignment="1">
      <alignment vertical="top" wrapText="1"/>
    </xf>
    <xf numFmtId="0" fontId="3" fillId="2" borderId="1" xfId="0" applyFont="1" applyFill="1" applyBorder="1" applyAlignment="1" applyProtection="1">
      <alignment horizontal="center" vertical="center" wrapText="1"/>
    </xf>
    <xf numFmtId="0" fontId="35" fillId="0" borderId="0" xfId="0" applyFont="1" applyBorder="1" applyAlignment="1">
      <alignment horizontal="center" vertical="top" wrapText="1"/>
    </xf>
    <xf numFmtId="0" fontId="35" fillId="0" borderId="1" xfId="0" applyFont="1" applyBorder="1" applyAlignment="1" applyProtection="1">
      <alignment horizontal="center" wrapText="1"/>
    </xf>
    <xf numFmtId="0" fontId="35" fillId="0" borderId="1" xfId="0" applyFont="1" applyBorder="1" applyAlignment="1" applyProtection="1">
      <alignment wrapText="1"/>
    </xf>
    <xf numFmtId="0" fontId="35" fillId="0" borderId="1" xfId="0" applyFont="1" applyBorder="1" applyAlignment="1" applyProtection="1">
      <alignment horizontal="center"/>
    </xf>
    <xf numFmtId="0" fontId="35" fillId="0" borderId="1" xfId="0" applyFont="1" applyBorder="1" applyProtection="1"/>
    <xf numFmtId="0" fontId="35" fillId="0" borderId="0" xfId="0" applyFont="1" applyBorder="1" applyAlignment="1" applyProtection="1">
      <alignment horizontal="center" wrapText="1"/>
    </xf>
    <xf numFmtId="0" fontId="35" fillId="0" borderId="0" xfId="0" applyFont="1" applyBorder="1" applyAlignment="1" applyProtection="1">
      <alignment wrapText="1"/>
    </xf>
    <xf numFmtId="0" fontId="6" fillId="0" borderId="1" xfId="0" applyFont="1" applyBorder="1" applyProtection="1"/>
    <xf numFmtId="0" fontId="3" fillId="2" borderId="2" xfId="0" applyFont="1" applyFill="1" applyBorder="1" applyAlignment="1" applyProtection="1">
      <alignment horizontal="center" vertical="center" wrapText="1"/>
    </xf>
    <xf numFmtId="0" fontId="35" fillId="0" borderId="0" xfId="0" applyFont="1" applyBorder="1" applyAlignment="1" applyProtection="1">
      <alignment vertical="top" wrapText="1"/>
    </xf>
    <xf numFmtId="0" fontId="37" fillId="0" borderId="0" xfId="0" applyFont="1" applyProtection="1"/>
    <xf numFmtId="0" fontId="38" fillId="0" borderId="0" xfId="0" applyFont="1" applyAlignment="1" applyProtection="1"/>
    <xf numFmtId="0" fontId="37" fillId="0" borderId="1" xfId="0" applyFont="1" applyBorder="1" applyProtection="1"/>
    <xf numFmtId="164" fontId="37" fillId="0" borderId="1" xfId="0" applyNumberFormat="1" applyFont="1" applyBorder="1" applyProtection="1"/>
    <xf numFmtId="0" fontId="37" fillId="0" borderId="0" xfId="0" applyFont="1" applyBorder="1" applyProtection="1"/>
    <xf numFmtId="0" fontId="35" fillId="0" borderId="0" xfId="0" applyFont="1" applyAlignment="1" applyProtection="1">
      <alignment horizontal="center"/>
    </xf>
    <xf numFmtId="0" fontId="35" fillId="0" borderId="0" xfId="0" applyFont="1" applyBorder="1" applyAlignment="1" applyProtection="1">
      <alignment horizontal="center"/>
    </xf>
    <xf numFmtId="0" fontId="37" fillId="0" borderId="0" xfId="0" applyFont="1" applyAlignment="1" applyProtection="1">
      <alignment wrapText="1"/>
    </xf>
    <xf numFmtId="0" fontId="37" fillId="0" borderId="0" xfId="0" applyFont="1" applyBorder="1" applyAlignment="1" applyProtection="1">
      <alignment vertical="top"/>
    </xf>
    <xf numFmtId="0" fontId="37" fillId="0" borderId="0" xfId="0" applyFont="1" applyAlignment="1" applyProtection="1">
      <alignment vertical="top"/>
    </xf>
    <xf numFmtId="0" fontId="37" fillId="0" borderId="0" xfId="0" applyFont="1" applyBorder="1" applyProtection="1">
      <protection locked="0"/>
    </xf>
    <xf numFmtId="0" fontId="39" fillId="0" borderId="4" xfId="0" applyFont="1" applyBorder="1" applyAlignment="1" applyProtection="1">
      <alignment vertical="top" wrapText="1"/>
    </xf>
    <xf numFmtId="164" fontId="40" fillId="0" borderId="1" xfId="0" applyNumberFormat="1" applyFont="1" applyBorder="1" applyProtection="1"/>
    <xf numFmtId="0" fontId="39" fillId="0" borderId="4" xfId="0" applyFont="1" applyBorder="1" applyAlignment="1" applyProtection="1">
      <alignment horizontal="center" vertical="top" wrapText="1"/>
    </xf>
    <xf numFmtId="49" fontId="37" fillId="0" borderId="0" xfId="0" applyNumberFormat="1" applyFont="1"/>
    <xf numFmtId="0" fontId="37" fillId="0" borderId="0" xfId="0" applyFont="1" applyAlignment="1" applyProtection="1">
      <alignment vertical="center"/>
      <protection locked="0"/>
    </xf>
    <xf numFmtId="0" fontId="37" fillId="0" borderId="0" xfId="0" applyFont="1" applyAlignment="1">
      <alignment vertical="center"/>
    </xf>
    <xf numFmtId="49" fontId="37" fillId="0" borderId="0" xfId="0" applyNumberFormat="1" applyFont="1" applyBorder="1"/>
    <xf numFmtId="0" fontId="42" fillId="0" borderId="0" xfId="0" applyFont="1" applyAlignment="1" applyProtection="1">
      <alignment vertical="top"/>
    </xf>
    <xf numFmtId="164" fontId="35" fillId="0" borderId="0" xfId="0" applyNumberFormat="1" applyFont="1" applyBorder="1" applyProtection="1"/>
    <xf numFmtId="0" fontId="43" fillId="0" borderId="0" xfId="0" applyFont="1" applyFill="1" applyBorder="1" applyProtection="1"/>
    <xf numFmtId="0" fontId="43" fillId="0" borderId="0" xfId="0" applyFont="1" applyFill="1" applyBorder="1"/>
    <xf numFmtId="164" fontId="44" fillId="0" borderId="1" xfId="0" applyNumberFormat="1" applyFont="1" applyFill="1" applyBorder="1" applyProtection="1"/>
    <xf numFmtId="0" fontId="45" fillId="0" borderId="0" xfId="0" applyFont="1" applyFill="1" applyBorder="1" applyAlignment="1" applyProtection="1">
      <alignment horizontal="center"/>
    </xf>
    <xf numFmtId="0" fontId="45" fillId="0" borderId="0" xfId="0" applyFont="1" applyFill="1" applyBorder="1" applyProtection="1"/>
    <xf numFmtId="164" fontId="45" fillId="0" borderId="0" xfId="0" applyNumberFormat="1" applyFont="1" applyFill="1" applyBorder="1" applyProtection="1"/>
    <xf numFmtId="0" fontId="43" fillId="0" borderId="0" xfId="0" applyFont="1" applyFill="1" applyBorder="1" applyProtection="1">
      <protection locked="0"/>
    </xf>
    <xf numFmtId="0" fontId="43" fillId="0" borderId="0" xfId="0" applyFont="1" applyFill="1" applyBorder="1" applyAlignment="1" applyProtection="1">
      <alignment horizontal="center"/>
    </xf>
    <xf numFmtId="164" fontId="46" fillId="0" borderId="1" xfId="0" applyNumberFormat="1" applyFont="1" applyBorder="1" applyAlignment="1" applyProtection="1"/>
    <xf numFmtId="164" fontId="47" fillId="0" borderId="1" xfId="0" applyNumberFormat="1" applyFont="1" applyBorder="1" applyAlignment="1" applyProtection="1"/>
    <xf numFmtId="164" fontId="46" fillId="0" borderId="1" xfId="0" applyNumberFormat="1" applyFont="1" applyBorder="1" applyAlignment="1" applyProtection="1">
      <alignment horizontal="right"/>
    </xf>
    <xf numFmtId="0" fontId="48" fillId="0" borderId="1" xfId="0" applyFont="1" applyBorder="1" applyAlignment="1" applyProtection="1">
      <alignment horizontal="center"/>
    </xf>
    <xf numFmtId="0" fontId="31" fillId="0" borderId="0" xfId="0" applyFont="1"/>
    <xf numFmtId="0" fontId="35" fillId="0" borderId="5" xfId="0" applyFont="1" applyBorder="1" applyProtection="1"/>
    <xf numFmtId="0" fontId="37" fillId="0" borderId="5" xfId="0" applyFont="1" applyBorder="1"/>
    <xf numFmtId="0" fontId="49" fillId="0" borderId="0" xfId="35" applyFont="1" applyAlignment="1" applyProtection="1">
      <alignment vertical="center"/>
    </xf>
    <xf numFmtId="0" fontId="4" fillId="35" borderId="1" xfId="0" applyFont="1" applyFill="1" applyBorder="1" applyAlignment="1" applyProtection="1">
      <alignment horizontal="center" vertical="center" wrapText="1"/>
    </xf>
    <xf numFmtId="49" fontId="4" fillId="35"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50" fillId="0" borderId="0" xfId="0" applyFont="1" applyFill="1" applyBorder="1" applyAlignment="1" applyProtection="1"/>
    <xf numFmtId="0" fontId="51" fillId="0" borderId="1" xfId="0" applyFont="1" applyBorder="1" applyAlignment="1" applyProtection="1">
      <alignment horizontal="center" wrapText="1"/>
      <protection locked="0"/>
    </xf>
    <xf numFmtId="0" fontId="51" fillId="0" borderId="1" xfId="0" applyFont="1" applyFill="1" applyBorder="1" applyAlignment="1" applyProtection="1">
      <alignment horizontal="center" wrapText="1"/>
      <protection locked="0"/>
    </xf>
    <xf numFmtId="0" fontId="51" fillId="0" borderId="1" xfId="0" applyFont="1" applyBorder="1" applyAlignment="1" applyProtection="1">
      <alignment horizontal="center"/>
      <protection locked="0"/>
    </xf>
    <xf numFmtId="49" fontId="37" fillId="0" borderId="0" xfId="0" applyNumberFormat="1" applyFont="1" applyProtection="1"/>
    <xf numFmtId="49" fontId="4" fillId="2" borderId="1"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xf>
    <xf numFmtId="0" fontId="37" fillId="0" borderId="1" xfId="0" applyFont="1" applyBorder="1" applyAlignment="1" applyProtection="1">
      <alignment vertical="center"/>
    </xf>
    <xf numFmtId="0" fontId="35" fillId="0" borderId="3" xfId="0" applyFont="1" applyFill="1" applyBorder="1" applyAlignment="1" applyProtection="1">
      <alignment vertical="center" wrapText="1"/>
    </xf>
    <xf numFmtId="0" fontId="37" fillId="0" borderId="2" xfId="0" applyFont="1" applyBorder="1" applyAlignment="1" applyProtection="1">
      <alignment vertical="center"/>
    </xf>
    <xf numFmtId="0" fontId="35" fillId="0" borderId="2" xfId="0" applyFont="1" applyBorder="1" applyAlignment="1" applyProtection="1">
      <alignment vertical="top" wrapText="1"/>
    </xf>
    <xf numFmtId="0" fontId="35" fillId="0" borderId="0" xfId="0" applyFont="1" applyBorder="1" applyAlignment="1" applyProtection="1">
      <alignment horizontal="center" vertical="center" wrapText="1"/>
    </xf>
    <xf numFmtId="0" fontId="35" fillId="0" borderId="0" xfId="0" applyFont="1" applyBorder="1" applyAlignment="1" applyProtection="1">
      <alignment vertical="center" wrapText="1"/>
    </xf>
    <xf numFmtId="8" fontId="35" fillId="0" borderId="0" xfId="0" applyNumberFormat="1" applyFont="1" applyBorder="1" applyAlignment="1" applyProtection="1">
      <alignment vertical="top" wrapText="1"/>
    </xf>
    <xf numFmtId="0" fontId="37" fillId="0" borderId="0" xfId="0" applyFont="1" applyFill="1" applyBorder="1" applyAlignment="1" applyProtection="1">
      <alignment vertical="center"/>
    </xf>
    <xf numFmtId="0" fontId="35" fillId="0" borderId="2" xfId="0" applyFont="1" applyBorder="1" applyAlignment="1" applyProtection="1">
      <alignment horizontal="center" vertical="top" wrapText="1"/>
    </xf>
    <xf numFmtId="0" fontId="35" fillId="0" borderId="2" xfId="0" applyFont="1" applyBorder="1" applyProtection="1"/>
    <xf numFmtId="0" fontId="37" fillId="0" borderId="6" xfId="0" applyFont="1" applyBorder="1" applyProtection="1"/>
    <xf numFmtId="0" fontId="0" fillId="0" borderId="1" xfId="0" applyBorder="1" applyProtection="1"/>
    <xf numFmtId="0" fontId="35" fillId="0" borderId="7" xfId="0" applyFont="1" applyBorder="1" applyAlignment="1" applyProtection="1">
      <alignment horizontal="center" wrapText="1"/>
    </xf>
    <xf numFmtId="0" fontId="37" fillId="0" borderId="5" xfId="0" applyFont="1" applyBorder="1" applyProtection="1"/>
    <xf numFmtId="0" fontId="35" fillId="0" borderId="3" xfId="0" applyFont="1" applyFill="1" applyBorder="1" applyProtection="1"/>
    <xf numFmtId="0" fontId="51" fillId="0" borderId="1" xfId="0" applyFont="1" applyBorder="1" applyAlignment="1" applyProtection="1">
      <alignment horizontal="center" vertical="center"/>
      <protection locked="0"/>
    </xf>
    <xf numFmtId="0" fontId="37" fillId="0" borderId="4" xfId="0" applyFont="1" applyBorder="1" applyAlignment="1" applyProtection="1"/>
    <xf numFmtId="0" fontId="37" fillId="0" borderId="0" xfId="0" applyFont="1" applyAlignment="1" applyProtection="1">
      <alignment horizontal="center"/>
    </xf>
    <xf numFmtId="49" fontId="33" fillId="0" borderId="1" xfId="0" applyNumberFormat="1" applyFont="1" applyFill="1" applyBorder="1" applyAlignment="1" applyProtection="1">
      <alignment horizontal="left" vertical="top" wrapText="1"/>
      <protection locked="0"/>
    </xf>
    <xf numFmtId="0" fontId="39" fillId="36" borderId="1" xfId="0" applyFont="1" applyFill="1" applyBorder="1" applyAlignment="1" applyProtection="1">
      <alignment vertical="top" wrapText="1"/>
    </xf>
    <xf numFmtId="0" fontId="34" fillId="0" borderId="1" xfId="0" applyFont="1" applyBorder="1" applyAlignment="1" applyProtection="1">
      <alignment horizontal="right"/>
    </xf>
    <xf numFmtId="0" fontId="37" fillId="0" borderId="1" xfId="0" applyFont="1" applyFill="1" applyBorder="1" applyAlignment="1" applyProtection="1">
      <protection locked="0"/>
    </xf>
    <xf numFmtId="164" fontId="44" fillId="0" borderId="2" xfId="0" applyNumberFormat="1" applyFont="1" applyFill="1" applyBorder="1" applyProtection="1"/>
    <xf numFmtId="164" fontId="44" fillId="0" borderId="8" xfId="0" applyNumberFormat="1" applyFont="1" applyFill="1" applyBorder="1" applyAlignment="1" applyProtection="1">
      <alignment horizontal="right"/>
    </xf>
    <xf numFmtId="0" fontId="52" fillId="0" borderId="9" xfId="0" applyFont="1" applyFill="1" applyBorder="1" applyAlignment="1" applyProtection="1">
      <alignment horizontal="right"/>
    </xf>
    <xf numFmtId="0" fontId="43" fillId="0" borderId="4" xfId="0" applyFont="1" applyFill="1" applyBorder="1" applyAlignment="1" applyProtection="1"/>
    <xf numFmtId="0" fontId="52" fillId="0" borderId="10" xfId="0" applyFont="1" applyFill="1" applyBorder="1" applyAlignment="1" applyProtection="1">
      <alignment horizontal="right"/>
    </xf>
    <xf numFmtId="0" fontId="43" fillId="0" borderId="11" xfId="0" applyFont="1" applyFill="1" applyBorder="1" applyAlignment="1" applyProtection="1"/>
    <xf numFmtId="0" fontId="43" fillId="0" borderId="11" xfId="0" applyFont="1" applyFill="1" applyBorder="1" applyAlignment="1" applyProtection="1">
      <alignment horizontal="right"/>
    </xf>
    <xf numFmtId="0" fontId="43" fillId="0" borderId="11" xfId="0" applyFont="1" applyFill="1" applyBorder="1" applyProtection="1"/>
    <xf numFmtId="0" fontId="53" fillId="0" borderId="3" xfId="0" applyFont="1" applyFill="1" applyBorder="1" applyAlignment="1" applyProtection="1">
      <alignment horizontal="right"/>
    </xf>
    <xf numFmtId="0" fontId="51" fillId="0" borderId="1" xfId="0" applyFont="1" applyFill="1" applyBorder="1" applyAlignment="1" applyProtection="1">
      <alignment horizontal="center" vertical="center"/>
      <protection locked="0"/>
    </xf>
    <xf numFmtId="0" fontId="40" fillId="0" borderId="4" xfId="0" applyFont="1" applyFill="1" applyBorder="1" applyAlignment="1" applyProtection="1">
      <alignment horizontal="right"/>
    </xf>
    <xf numFmtId="0" fontId="37" fillId="0" borderId="0" xfId="0" applyFont="1" applyAlignment="1">
      <alignment horizontal="left" vertical="top" wrapText="1"/>
    </xf>
    <xf numFmtId="0" fontId="1" fillId="0" borderId="0" xfId="0" applyFont="1" applyFill="1" applyAlignment="1"/>
    <xf numFmtId="0" fontId="37" fillId="0" borderId="11" xfId="0" applyFont="1" applyBorder="1" applyAlignment="1" applyProtection="1"/>
    <xf numFmtId="0" fontId="40" fillId="0" borderId="3" xfId="0" applyFont="1" applyBorder="1" applyAlignment="1" applyProtection="1">
      <alignment horizontal="right" vertical="center"/>
    </xf>
    <xf numFmtId="0" fontId="54" fillId="0" borderId="10" xfId="0" applyFont="1" applyBorder="1" applyAlignment="1" applyProtection="1"/>
    <xf numFmtId="0" fontId="35" fillId="0" borderId="1" xfId="0" applyFont="1" applyBorder="1" applyAlignment="1" applyProtection="1">
      <alignment horizontal="left" wrapText="1"/>
    </xf>
    <xf numFmtId="0" fontId="35" fillId="0" borderId="1" xfId="0" applyFont="1" applyBorder="1" applyAlignment="1" applyProtection="1"/>
    <xf numFmtId="0" fontId="6" fillId="0" borderId="1" xfId="0" applyFont="1" applyBorder="1" applyAlignment="1" applyProtection="1"/>
    <xf numFmtId="0" fontId="35" fillId="0" borderId="1" xfId="0" applyFont="1" applyFill="1" applyBorder="1" applyAlignment="1" applyProtection="1">
      <alignment wrapText="1"/>
    </xf>
    <xf numFmtId="164" fontId="54" fillId="0" borderId="1" xfId="0" applyNumberFormat="1" applyFont="1" applyBorder="1" applyProtection="1"/>
    <xf numFmtId="0" fontId="35" fillId="0" borderId="1" xfId="0" applyFont="1" applyFill="1" applyBorder="1" applyAlignment="1">
      <alignment wrapText="1"/>
    </xf>
    <xf numFmtId="0" fontId="0" fillId="0" borderId="0" xfId="0"/>
    <xf numFmtId="0" fontId="35" fillId="0" borderId="1" xfId="0" applyFont="1" applyBorder="1" applyAlignment="1" applyProtection="1">
      <alignment vertical="center" wrapText="1"/>
    </xf>
    <xf numFmtId="164" fontId="35" fillId="0" borderId="1" xfId="0" applyNumberFormat="1" applyFont="1" applyBorder="1" applyProtection="1"/>
    <xf numFmtId="0" fontId="51" fillId="0" borderId="0" xfId="0" applyFont="1" applyBorder="1" applyAlignment="1" applyProtection="1">
      <alignment vertical="center"/>
      <protection locked="0"/>
    </xf>
    <xf numFmtId="0" fontId="35" fillId="0" borderId="12" xfId="0" applyFont="1" applyBorder="1" applyAlignment="1">
      <alignment horizontal="center" wrapText="1"/>
    </xf>
    <xf numFmtId="0" fontId="35" fillId="0" borderId="12" xfId="0" applyFont="1" applyBorder="1" applyAlignment="1">
      <alignment wrapText="1"/>
    </xf>
    <xf numFmtId="0" fontId="0" fillId="0" borderId="0" xfId="0" applyBorder="1"/>
    <xf numFmtId="0" fontId="35" fillId="0" borderId="1" xfId="0" applyFont="1" applyBorder="1" applyAlignment="1">
      <alignment horizontal="center" wrapText="1"/>
    </xf>
    <xf numFmtId="0" fontId="35" fillId="0" borderId="1" xfId="0" applyFont="1" applyBorder="1" applyAlignment="1">
      <alignment wrapText="1"/>
    </xf>
    <xf numFmtId="0" fontId="35" fillId="0" borderId="1" xfId="0" applyFont="1" applyBorder="1" applyAlignment="1" applyProtection="1">
      <alignment horizontal="center" wrapText="1"/>
    </xf>
    <xf numFmtId="0" fontId="35" fillId="0" borderId="0" xfId="0" applyFont="1" applyBorder="1" applyAlignment="1" applyProtection="1">
      <alignment vertical="top" wrapText="1"/>
    </xf>
    <xf numFmtId="0" fontId="37" fillId="0" borderId="0" xfId="0" applyFont="1" applyProtection="1"/>
    <xf numFmtId="164" fontId="37" fillId="0" borderId="1" xfId="0" applyNumberFormat="1" applyFont="1" applyBorder="1" applyProtection="1"/>
    <xf numFmtId="0" fontId="37" fillId="0" borderId="0" xfId="0" applyFont="1" applyBorder="1" applyProtection="1"/>
    <xf numFmtId="0" fontId="37" fillId="0" borderId="0" xfId="0" applyFont="1" applyProtection="1">
      <protection locked="0"/>
    </xf>
    <xf numFmtId="0" fontId="37" fillId="0" borderId="0" xfId="0" applyFont="1"/>
    <xf numFmtId="0" fontId="37" fillId="0" borderId="0" xfId="0" applyFont="1" applyBorder="1"/>
    <xf numFmtId="0" fontId="35" fillId="0" borderId="2" xfId="0" applyFont="1" applyBorder="1"/>
    <xf numFmtId="0" fontId="51" fillId="0" borderId="10" xfId="0" applyFont="1" applyBorder="1" applyAlignment="1" applyProtection="1">
      <alignment horizontal="center" vertical="center"/>
      <protection locked="0"/>
    </xf>
    <xf numFmtId="0" fontId="35" fillId="0" borderId="1" xfId="0" applyFont="1" applyBorder="1" applyProtection="1"/>
    <xf numFmtId="0" fontId="35" fillId="0" borderId="1" xfId="0" applyFont="1" applyBorder="1" applyAlignment="1">
      <alignment horizontal="center"/>
    </xf>
    <xf numFmtId="0" fontId="35" fillId="0" borderId="1" xfId="0" applyFont="1" applyBorder="1"/>
    <xf numFmtId="0" fontId="35" fillId="0" borderId="1" xfId="0" applyFont="1" applyBorder="1" applyAlignment="1" applyProtection="1">
      <alignment horizontal="center" wrapText="1"/>
    </xf>
    <xf numFmtId="0" fontId="35" fillId="0" borderId="1" xfId="0" applyFont="1" applyBorder="1" applyAlignment="1" applyProtection="1">
      <alignment vertical="top" wrapText="1"/>
    </xf>
    <xf numFmtId="0" fontId="35" fillId="0" borderId="1" xfId="0" applyFont="1" applyBorder="1" applyAlignment="1" applyProtection="1">
      <alignment horizontal="center"/>
    </xf>
    <xf numFmtId="0" fontId="35" fillId="0" borderId="1" xfId="0" applyFont="1" applyBorder="1" applyAlignment="1" applyProtection="1">
      <alignment horizontal="center" vertical="top" wrapText="1"/>
    </xf>
    <xf numFmtId="0" fontId="35" fillId="0" borderId="1" xfId="0" applyFont="1" applyFill="1" applyBorder="1" applyAlignment="1" applyProtection="1">
      <alignment vertical="top" wrapText="1"/>
    </xf>
    <xf numFmtId="0" fontId="35" fillId="0" borderId="1" xfId="0" applyFont="1" applyFill="1" applyBorder="1" applyAlignment="1" applyProtection="1">
      <alignment horizontal="center" wrapText="1"/>
    </xf>
    <xf numFmtId="0" fontId="35" fillId="37" borderId="1" xfId="0" applyFont="1" applyFill="1" applyBorder="1" applyAlignment="1" applyProtection="1">
      <alignment vertical="top" wrapText="1"/>
    </xf>
    <xf numFmtId="0" fontId="35" fillId="37" borderId="1" xfId="0" applyFont="1" applyFill="1" applyBorder="1" applyAlignment="1" applyProtection="1">
      <alignment horizontal="center" vertical="center"/>
    </xf>
    <xf numFmtId="0" fontId="35" fillId="0" borderId="1" xfId="0" applyFont="1" applyFill="1" applyBorder="1" applyAlignment="1">
      <alignment horizontal="center" wrapText="1"/>
    </xf>
    <xf numFmtId="0" fontId="35" fillId="0" borderId="1" xfId="0" applyFont="1" applyFill="1" applyBorder="1" applyAlignment="1" applyProtection="1">
      <alignment vertical="center" wrapText="1"/>
    </xf>
    <xf numFmtId="44" fontId="35" fillId="0" borderId="3" xfId="28" applyFont="1" applyFill="1" applyBorder="1" applyAlignment="1" applyProtection="1">
      <alignment vertical="center" wrapText="1"/>
    </xf>
    <xf numFmtId="44" fontId="35" fillId="0" borderId="1" xfId="28" applyFont="1" applyFill="1" applyBorder="1" applyAlignment="1" applyProtection="1">
      <alignment vertical="center" wrapText="1"/>
    </xf>
    <xf numFmtId="0" fontId="35" fillId="0" borderId="2" xfId="0" applyFont="1" applyBorder="1" applyAlignment="1">
      <alignment wrapText="1"/>
    </xf>
    <xf numFmtId="0" fontId="37" fillId="0" borderId="4" xfId="0" applyFont="1" applyBorder="1" applyProtection="1"/>
    <xf numFmtId="44" fontId="35" fillId="0" borderId="6" xfId="28" applyFont="1" applyFill="1" applyBorder="1" applyAlignment="1" applyProtection="1">
      <alignment vertical="center" wrapText="1"/>
    </xf>
    <xf numFmtId="0" fontId="35" fillId="0" borderId="13" xfId="0" applyFont="1" applyBorder="1" applyAlignment="1" applyProtection="1">
      <alignment horizontal="center" vertical="top" wrapText="1"/>
    </xf>
    <xf numFmtId="0" fontId="55" fillId="0" borderId="13" xfId="0" applyFont="1" applyBorder="1" applyAlignment="1" applyProtection="1">
      <alignment vertical="top" wrapText="1"/>
      <protection locked="0"/>
    </xf>
    <xf numFmtId="0" fontId="35" fillId="0" borderId="13" xfId="0" applyFont="1" applyBorder="1" applyAlignment="1" applyProtection="1">
      <alignment vertical="top" wrapText="1"/>
    </xf>
    <xf numFmtId="0" fontId="35" fillId="0" borderId="13" xfId="0" applyFont="1" applyBorder="1" applyProtection="1"/>
    <xf numFmtId="0" fontId="37" fillId="0" borderId="13" xfId="0" applyFont="1" applyBorder="1" applyProtection="1"/>
    <xf numFmtId="0" fontId="35" fillId="0" borderId="13" xfId="0" applyFont="1" applyFill="1" applyBorder="1" applyAlignment="1" applyProtection="1">
      <alignment vertical="center" wrapText="1"/>
    </xf>
    <xf numFmtId="0" fontId="35" fillId="0" borderId="1" xfId="0" applyFont="1" applyBorder="1" applyAlignment="1">
      <alignment vertical="top" wrapText="1"/>
    </xf>
    <xf numFmtId="8" fontId="37" fillId="0" borderId="1" xfId="0" applyNumberFormat="1" applyFont="1" applyBorder="1" applyAlignment="1" applyProtection="1">
      <alignment horizontal="center" vertical="center"/>
    </xf>
    <xf numFmtId="49" fontId="35" fillId="0" borderId="1" xfId="0" applyNumberFormat="1" applyFont="1" applyBorder="1" applyAlignment="1" applyProtection="1">
      <alignment horizontal="center" vertical="top" wrapText="1"/>
    </xf>
    <xf numFmtId="0" fontId="35" fillId="0" borderId="3" xfId="0" applyFont="1" applyFill="1" applyBorder="1" applyAlignment="1" applyProtection="1">
      <alignment horizontal="center" vertical="center" wrapText="1"/>
    </xf>
    <xf numFmtId="49" fontId="35" fillId="0" borderId="1" xfId="0" applyNumberFormat="1" applyFont="1" applyBorder="1" applyAlignment="1">
      <alignment horizontal="center" vertical="top" wrapText="1"/>
    </xf>
    <xf numFmtId="0" fontId="37" fillId="0" borderId="2" xfId="0" applyFont="1" applyBorder="1" applyAlignment="1" applyProtection="1">
      <alignment horizontal="center"/>
    </xf>
    <xf numFmtId="0" fontId="37" fillId="0" borderId="1" xfId="0" applyFont="1" applyBorder="1" applyAlignment="1" applyProtection="1">
      <alignment horizontal="center"/>
    </xf>
    <xf numFmtId="0" fontId="51" fillId="0" borderId="1" xfId="0" applyFont="1" applyFill="1" applyBorder="1" applyAlignment="1" applyProtection="1">
      <alignment horizontal="center" vertical="center" wrapText="1"/>
      <protection locked="0"/>
    </xf>
    <xf numFmtId="0" fontId="51" fillId="0" borderId="2" xfId="0" applyFont="1" applyBorder="1" applyAlignment="1" applyProtection="1">
      <alignment horizontal="center" vertical="center"/>
      <protection locked="0"/>
    </xf>
    <xf numFmtId="0" fontId="51" fillId="0" borderId="2" xfId="0" applyFont="1" applyBorder="1" applyAlignment="1" applyProtection="1">
      <alignment horizontal="center"/>
      <protection locked="0"/>
    </xf>
    <xf numFmtId="164" fontId="37" fillId="0" borderId="3" xfId="0" applyNumberFormat="1" applyFont="1" applyBorder="1" applyAlignment="1" applyProtection="1">
      <alignment vertical="top"/>
    </xf>
    <xf numFmtId="0" fontId="45"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1" xfId="0" applyFont="1" applyBorder="1" applyAlignment="1">
      <alignment vertical="center" wrapText="1"/>
    </xf>
    <xf numFmtId="8" fontId="45" fillId="0" borderId="1" xfId="0" applyNumberFormat="1" applyFont="1" applyBorder="1" applyAlignment="1">
      <alignment horizontal="right" vertical="center"/>
    </xf>
    <xf numFmtId="0" fontId="45" fillId="0" borderId="1" xfId="0" applyFont="1" applyBorder="1" applyAlignment="1">
      <alignment horizontal="center" vertical="center"/>
    </xf>
    <xf numFmtId="0" fontId="45" fillId="0" borderId="1" xfId="0" applyFont="1" applyBorder="1" applyAlignment="1">
      <alignment vertical="center"/>
    </xf>
    <xf numFmtId="0" fontId="45" fillId="0" borderId="1" xfId="0" applyFont="1" applyBorder="1" applyAlignment="1">
      <alignment vertical="center" wrapText="1"/>
    </xf>
    <xf numFmtId="0" fontId="6" fillId="0" borderId="1" xfId="0" applyFont="1" applyFill="1" applyBorder="1" applyAlignment="1" applyProtection="1">
      <alignment horizontal="center" vertical="center" wrapText="1"/>
    </xf>
    <xf numFmtId="0" fontId="56" fillId="0" borderId="3"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xf>
    <xf numFmtId="164" fontId="6" fillId="0" borderId="3" xfId="0" applyNumberFormat="1" applyFont="1" applyFill="1" applyBorder="1" applyAlignment="1" applyProtection="1">
      <alignment vertical="center" wrapText="1"/>
    </xf>
    <xf numFmtId="164" fontId="37" fillId="0" borderId="1" xfId="0" applyNumberFormat="1" applyFont="1" applyBorder="1" applyAlignment="1" applyProtection="1">
      <alignment vertical="center"/>
    </xf>
    <xf numFmtId="164" fontId="14" fillId="0" borderId="1" xfId="0" applyNumberFormat="1" applyFont="1" applyFill="1" applyBorder="1" applyAlignment="1" applyProtection="1">
      <alignment horizontal="right" vertical="center" wrapText="1"/>
    </xf>
    <xf numFmtId="0" fontId="57" fillId="0" borderId="0" xfId="0" applyFont="1" applyBorder="1" applyAlignment="1">
      <alignment horizontal="right" vertical="center" wrapText="1"/>
    </xf>
    <xf numFmtId="164" fontId="14" fillId="0" borderId="0" xfId="0" applyNumberFormat="1" applyFont="1" applyFill="1" applyBorder="1" applyAlignment="1" applyProtection="1">
      <alignment horizontal="right" vertical="center" wrapText="1"/>
    </xf>
    <xf numFmtId="0" fontId="8" fillId="0" borderId="7" xfId="0" applyFont="1" applyFill="1" applyBorder="1" applyAlignment="1" applyProtection="1">
      <alignment horizontal="right" vertical="center" wrapText="1"/>
    </xf>
    <xf numFmtId="0" fontId="35" fillId="0" borderId="0" xfId="0" applyFont="1" applyFill="1" applyAlignment="1">
      <alignment horizontal="center" vertical="center"/>
    </xf>
    <xf numFmtId="0" fontId="35" fillId="37" borderId="1" xfId="0" applyFont="1" applyFill="1" applyBorder="1" applyAlignment="1" applyProtection="1">
      <alignment horizontal="left" wrapText="1"/>
    </xf>
    <xf numFmtId="0" fontId="35" fillId="0" borderId="1" xfId="0" applyFont="1" applyFill="1" applyBorder="1" applyAlignment="1" applyProtection="1">
      <alignment horizontal="left" wrapText="1"/>
    </xf>
    <xf numFmtId="0" fontId="35" fillId="0" borderId="1" xfId="0" applyFont="1" applyFill="1" applyBorder="1"/>
    <xf numFmtId="0" fontId="35" fillId="0" borderId="1" xfId="0" applyFont="1" applyFill="1" applyBorder="1" applyAlignment="1">
      <alignment horizontal="center"/>
    </xf>
    <xf numFmtId="0" fontId="35" fillId="0" borderId="1" xfId="0" applyFont="1" applyFill="1" applyBorder="1" applyAlignment="1" applyProtection="1">
      <alignment horizontal="center"/>
    </xf>
    <xf numFmtId="164" fontId="37" fillId="0" borderId="1" xfId="0" applyNumberFormat="1" applyFont="1" applyFill="1" applyBorder="1" applyProtection="1"/>
    <xf numFmtId="0" fontId="55" fillId="0" borderId="1" xfId="0" applyFont="1" applyBorder="1" applyAlignment="1" applyProtection="1">
      <alignment horizontal="center" vertical="center" wrapText="1"/>
      <protection locked="0"/>
    </xf>
    <xf numFmtId="164" fontId="45" fillId="0" borderId="1" xfId="0" applyNumberFormat="1" applyFont="1" applyFill="1" applyBorder="1" applyAlignment="1" applyProtection="1">
      <alignment vertical="center"/>
    </xf>
    <xf numFmtId="0" fontId="35" fillId="0" borderId="1" xfId="0" applyFont="1" applyFill="1" applyBorder="1" applyAlignment="1" applyProtection="1"/>
    <xf numFmtId="0" fontId="51" fillId="0" borderId="10" xfId="0" applyFont="1" applyFill="1" applyBorder="1" applyAlignment="1" applyProtection="1">
      <alignment horizontal="center" wrapText="1"/>
      <protection locked="0"/>
    </xf>
    <xf numFmtId="0" fontId="51" fillId="0" borderId="10" xfId="0" applyFont="1" applyBorder="1" applyAlignment="1" applyProtection="1">
      <alignment horizontal="center"/>
      <protection locked="0"/>
    </xf>
    <xf numFmtId="0" fontId="51" fillId="0" borderId="10" xfId="0" applyFont="1" applyFill="1" applyBorder="1" applyAlignment="1" applyProtection="1">
      <alignment horizontal="center"/>
      <protection locked="0"/>
    </xf>
    <xf numFmtId="0" fontId="51" fillId="0" borderId="1" xfId="0" applyFont="1" applyFill="1" applyBorder="1" applyAlignment="1" applyProtection="1">
      <alignment horizontal="center"/>
      <protection locked="0"/>
    </xf>
    <xf numFmtId="0" fontId="35" fillId="0" borderId="1" xfId="0" applyFont="1" applyFill="1" applyBorder="1" applyProtection="1"/>
    <xf numFmtId="0" fontId="37" fillId="0" borderId="2" xfId="0" applyFont="1" applyFill="1" applyBorder="1" applyProtection="1"/>
    <xf numFmtId="49" fontId="4" fillId="0" borderId="1"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37" fillId="0" borderId="0" xfId="0" applyFont="1" applyFill="1" applyProtection="1"/>
    <xf numFmtId="0" fontId="37" fillId="0" borderId="0" xfId="0" applyFont="1" applyFill="1" applyProtection="1">
      <protection locked="0"/>
    </xf>
    <xf numFmtId="0" fontId="4" fillId="2" borderId="8" xfId="0" applyFont="1" applyFill="1" applyBorder="1" applyAlignment="1" applyProtection="1">
      <alignment horizontal="center" vertical="center" wrapText="1"/>
    </xf>
    <xf numFmtId="0" fontId="60" fillId="0" borderId="0" xfId="0" applyFont="1" applyProtection="1"/>
    <xf numFmtId="0" fontId="55" fillId="0" borderId="3" xfId="0" applyFont="1" applyFill="1" applyBorder="1" applyAlignment="1" applyProtection="1">
      <alignment horizontal="center" vertical="center" wrapText="1"/>
      <protection locked="0"/>
    </xf>
    <xf numFmtId="0" fontId="35" fillId="0" borderId="1" xfId="0" applyFont="1" applyFill="1" applyBorder="1" applyAlignment="1" applyProtection="1">
      <alignment horizontal="center" vertical="top" wrapText="1"/>
    </xf>
    <xf numFmtId="0" fontId="55" fillId="0" borderId="1" xfId="0" applyFont="1" applyFill="1" applyBorder="1" applyAlignment="1" applyProtection="1">
      <alignment horizontal="center" vertical="top" wrapText="1"/>
      <protection locked="0"/>
    </xf>
    <xf numFmtId="0" fontId="35" fillId="0" borderId="1" xfId="0" applyFont="1" applyFill="1" applyBorder="1" applyAlignment="1" applyProtection="1">
      <alignment horizontal="center" vertical="top"/>
    </xf>
    <xf numFmtId="0" fontId="35" fillId="0" borderId="1" xfId="0" applyFont="1" applyFill="1" applyBorder="1" applyAlignment="1" applyProtection="1">
      <alignment vertical="top"/>
    </xf>
    <xf numFmtId="164" fontId="35" fillId="0" borderId="3" xfId="0" applyNumberFormat="1" applyFont="1" applyFill="1" applyBorder="1" applyAlignment="1" applyProtection="1">
      <alignment vertical="top"/>
    </xf>
    <xf numFmtId="164" fontId="37" fillId="0" borderId="1" xfId="0" applyNumberFormat="1" applyFont="1" applyFill="1" applyBorder="1" applyAlignment="1" applyProtection="1">
      <alignment vertical="top"/>
    </xf>
    <xf numFmtId="0" fontId="55" fillId="0" borderId="1" xfId="0" applyFont="1" applyFill="1" applyBorder="1" applyAlignment="1" applyProtection="1">
      <alignment horizontal="center" vertical="top"/>
      <protection locked="0"/>
    </xf>
    <xf numFmtId="0" fontId="45" fillId="0" borderId="0" xfId="0" applyFont="1"/>
    <xf numFmtId="164" fontId="35" fillId="0" borderId="1" xfId="0" applyNumberFormat="1" applyFont="1" applyFill="1" applyBorder="1" applyProtection="1"/>
    <xf numFmtId="0" fontId="51" fillId="0" borderId="2" xfId="0" applyFont="1" applyBorder="1" applyAlignment="1" applyProtection="1">
      <alignment horizontal="center" vertical="top" wrapText="1"/>
      <protection locked="0"/>
    </xf>
    <xf numFmtId="0" fontId="51" fillId="0" borderId="1" xfId="0" applyFont="1" applyBorder="1" applyAlignment="1" applyProtection="1">
      <alignment horizontal="center" vertical="top" wrapText="1"/>
      <protection locked="0"/>
    </xf>
    <xf numFmtId="0" fontId="51" fillId="0" borderId="1" xfId="0" applyFont="1" applyFill="1" applyBorder="1" applyAlignment="1" applyProtection="1">
      <alignment horizontal="center" vertical="center" wrapText="1"/>
    </xf>
    <xf numFmtId="0" fontId="51" fillId="0" borderId="1" xfId="0" applyFont="1" applyFill="1" applyBorder="1" applyAlignment="1">
      <alignment horizontal="center"/>
    </xf>
    <xf numFmtId="0" fontId="35" fillId="0" borderId="1" xfId="0" applyFont="1" applyFill="1" applyBorder="1" applyAlignment="1"/>
    <xf numFmtId="0" fontId="45" fillId="0" borderId="1" xfId="0" applyFont="1" applyFill="1" applyBorder="1" applyAlignment="1">
      <alignment horizontal="center" vertical="center" wrapText="1"/>
    </xf>
    <xf numFmtId="0" fontId="55" fillId="0" borderId="1" xfId="0" applyFont="1" applyFill="1" applyBorder="1" applyAlignment="1" applyProtection="1">
      <alignment horizontal="center" vertical="center" wrapText="1"/>
      <protection locked="0"/>
    </xf>
    <xf numFmtId="0" fontId="45" fillId="0" borderId="1" xfId="0" applyFont="1" applyFill="1" applyBorder="1" applyAlignment="1">
      <alignment vertical="center" wrapText="1"/>
    </xf>
    <xf numFmtId="8" fontId="45" fillId="0" borderId="1" xfId="0" applyNumberFormat="1" applyFont="1" applyFill="1" applyBorder="1" applyAlignment="1">
      <alignment horizontal="right" vertical="center"/>
    </xf>
    <xf numFmtId="164" fontId="37" fillId="0" borderId="3" xfId="0" applyNumberFormat="1" applyFont="1" applyFill="1" applyBorder="1" applyAlignment="1" applyProtection="1">
      <alignment vertical="top"/>
    </xf>
    <xf numFmtId="0" fontId="42" fillId="0" borderId="0" xfId="0" applyFont="1" applyFill="1" applyAlignment="1" applyProtection="1">
      <alignment vertical="top"/>
    </xf>
    <xf numFmtId="164" fontId="37" fillId="0" borderId="1" xfId="0" applyNumberFormat="1" applyFont="1" applyFill="1" applyBorder="1" applyAlignment="1" applyProtection="1">
      <alignment vertical="center"/>
    </xf>
    <xf numFmtId="0" fontId="45" fillId="0" borderId="0" xfId="0" applyFont="1" applyAlignment="1">
      <alignment horizontal="center"/>
    </xf>
    <xf numFmtId="164" fontId="35" fillId="0" borderId="1" xfId="0" applyNumberFormat="1" applyFont="1" applyFill="1" applyBorder="1" applyAlignment="1" applyProtection="1">
      <alignment vertical="top"/>
    </xf>
    <xf numFmtId="0" fontId="6" fillId="0" borderId="1" xfId="0" applyFont="1" applyBorder="1" applyAlignment="1">
      <alignment horizontal="center" vertical="top" wrapText="1"/>
    </xf>
    <xf numFmtId="0" fontId="55" fillId="0" borderId="8" xfId="0" applyFont="1" applyFill="1" applyBorder="1" applyAlignment="1" applyProtection="1">
      <alignment horizontal="center" vertical="top"/>
      <protection locked="0"/>
    </xf>
    <xf numFmtId="0" fontId="35" fillId="0" borderId="8" xfId="0" applyFont="1" applyFill="1" applyBorder="1" applyAlignment="1" applyProtection="1">
      <alignment horizontal="center" vertical="top"/>
    </xf>
    <xf numFmtId="164" fontId="35" fillId="0" borderId="8" xfId="0" applyNumberFormat="1" applyFont="1" applyFill="1" applyBorder="1" applyAlignment="1" applyProtection="1">
      <alignment vertical="top"/>
    </xf>
    <xf numFmtId="0" fontId="35" fillId="0" borderId="1" xfId="0" applyFont="1" applyFill="1" applyBorder="1" applyAlignment="1">
      <alignment horizontal="center" vertical="center"/>
    </xf>
    <xf numFmtId="0" fontId="35" fillId="0" borderId="1" xfId="0" applyFont="1" applyFill="1" applyBorder="1" applyAlignment="1" applyProtection="1">
      <alignment horizontal="left" vertical="center" wrapText="1"/>
    </xf>
    <xf numFmtId="0" fontId="35" fillId="40" borderId="0" xfId="0" applyFont="1" applyFill="1" applyAlignment="1">
      <alignment horizontal="center"/>
    </xf>
    <xf numFmtId="0" fontId="33" fillId="0" borderId="0" xfId="0" applyFont="1" applyAlignment="1">
      <alignment vertical="center" wrapText="1"/>
    </xf>
    <xf numFmtId="0" fontId="36" fillId="0" borderId="0" xfId="0" applyFont="1" applyAlignment="1">
      <alignment vertical="center" wrapText="1"/>
    </xf>
    <xf numFmtId="0" fontId="37" fillId="0" borderId="0" xfId="0" applyFont="1" applyAlignment="1">
      <alignment vertical="center" wrapText="1"/>
    </xf>
    <xf numFmtId="0" fontId="41" fillId="0" borderId="0" xfId="0" applyFont="1" applyAlignment="1">
      <alignment vertical="center" wrapText="1"/>
    </xf>
    <xf numFmtId="0" fontId="37" fillId="0" borderId="1" xfId="0" applyFont="1" applyFill="1" applyBorder="1" applyAlignment="1" applyProtection="1">
      <protection locked="0"/>
    </xf>
    <xf numFmtId="0" fontId="39" fillId="36" borderId="1" xfId="0" applyFont="1" applyFill="1" applyBorder="1" applyAlignment="1" applyProtection="1">
      <alignment vertical="top" wrapText="1"/>
    </xf>
    <xf numFmtId="49" fontId="33" fillId="0" borderId="1" xfId="0" applyNumberFormat="1" applyFont="1" applyFill="1" applyBorder="1" applyAlignment="1" applyProtection="1">
      <alignment horizontal="left" vertical="top" wrapText="1"/>
      <protection locked="0"/>
    </xf>
    <xf numFmtId="0" fontId="58" fillId="0" borderId="0" xfId="0" applyFont="1" applyAlignment="1" applyProtection="1">
      <alignment horizontal="center" wrapText="1"/>
    </xf>
    <xf numFmtId="0" fontId="59" fillId="0" borderId="0" xfId="0" applyFont="1" applyAlignment="1" applyProtection="1">
      <alignment wrapText="1"/>
    </xf>
    <xf numFmtId="0" fontId="0" fillId="0" borderId="0" xfId="0" applyAlignment="1"/>
    <xf numFmtId="0" fontId="33" fillId="0" borderId="0" xfId="0" applyFont="1" applyAlignment="1">
      <alignment horizontal="left" vertical="top" wrapText="1"/>
    </xf>
    <xf numFmtId="0" fontId="37" fillId="0" borderId="0" xfId="0" applyFont="1" applyAlignment="1" applyProtection="1">
      <alignment horizontal="center"/>
    </xf>
    <xf numFmtId="0" fontId="0" fillId="0" borderId="0" xfId="0" applyAlignment="1" applyProtection="1"/>
    <xf numFmtId="0" fontId="0" fillId="0" borderId="0" xfId="0" applyAlignment="1" applyProtection="1">
      <alignment wrapText="1"/>
    </xf>
    <xf numFmtId="0" fontId="25" fillId="0" borderId="1" xfId="35" applyFill="1" applyBorder="1" applyAlignment="1" applyProtection="1">
      <alignment horizontal="center"/>
    </xf>
    <xf numFmtId="0" fontId="25" fillId="0" borderId="1" xfId="35" applyFill="1" applyBorder="1" applyAlignment="1" applyProtection="1">
      <alignment horizontal="center" wrapText="1"/>
    </xf>
    <xf numFmtId="8" fontId="35" fillId="0" borderId="1" xfId="0" applyNumberFormat="1" applyFont="1" applyBorder="1" applyAlignment="1">
      <alignment horizontal="right" vertical="top" wrapText="1"/>
    </xf>
    <xf numFmtId="8" fontId="35" fillId="0" borderId="1" xfId="0" applyNumberFormat="1" applyFont="1" applyFill="1" applyBorder="1" applyAlignment="1">
      <alignment horizontal="right" vertical="top" wrapText="1"/>
    </xf>
    <xf numFmtId="0" fontId="45" fillId="0" borderId="0" xfId="0" applyFont="1" applyAlignment="1">
      <alignment horizontal="center" vertical="center"/>
    </xf>
    <xf numFmtId="0" fontId="33" fillId="0" borderId="0" xfId="0" applyFont="1" applyFill="1" applyBorder="1" applyAlignment="1">
      <alignment vertical="center" wrapText="1"/>
    </xf>
    <xf numFmtId="0" fontId="33" fillId="0" borderId="0" xfId="0" applyFont="1" applyAlignment="1">
      <alignment vertical="center" wrapText="1"/>
    </xf>
    <xf numFmtId="0" fontId="58" fillId="0" borderId="0" xfId="0" applyFont="1" applyFill="1" applyBorder="1" applyAlignment="1">
      <alignment vertical="center" wrapText="1"/>
    </xf>
    <xf numFmtId="0" fontId="37" fillId="0" borderId="0" xfId="0" applyFont="1" applyBorder="1" applyAlignment="1">
      <alignment horizontal="center"/>
    </xf>
    <xf numFmtId="0" fontId="1" fillId="38" borderId="0" xfId="0" applyFont="1" applyFill="1" applyAlignment="1">
      <alignment horizontal="left"/>
    </xf>
    <xf numFmtId="0" fontId="36" fillId="0" borderId="0" xfId="0" applyFont="1" applyAlignment="1">
      <alignment vertical="center" wrapText="1"/>
    </xf>
    <xf numFmtId="0" fontId="37" fillId="0" borderId="0" xfId="0" applyFont="1" applyAlignment="1">
      <alignment vertical="center" wrapText="1"/>
    </xf>
    <xf numFmtId="0" fontId="41" fillId="0" borderId="0" xfId="0" applyFont="1" applyAlignment="1">
      <alignment vertical="center" wrapText="1"/>
    </xf>
    <xf numFmtId="0" fontId="61" fillId="0" borderId="0" xfId="0" applyFont="1" applyAlignment="1">
      <alignment vertical="center" wrapText="1"/>
    </xf>
    <xf numFmtId="0" fontId="52" fillId="0" borderId="0" xfId="0" applyFont="1" applyFill="1" applyBorder="1" applyAlignment="1" applyProtection="1">
      <alignment horizontal="center" wrapText="1"/>
    </xf>
    <xf numFmtId="0" fontId="50" fillId="0" borderId="0" xfId="0" applyFont="1" applyFill="1" applyBorder="1" applyAlignment="1" applyProtection="1">
      <alignment wrapText="1"/>
    </xf>
    <xf numFmtId="0" fontId="4" fillId="35" borderId="1" xfId="0" applyFont="1" applyFill="1" applyBorder="1" applyAlignment="1" applyProtection="1">
      <alignment horizontal="center" vertical="center"/>
    </xf>
    <xf numFmtId="0" fontId="62" fillId="0" borderId="1" xfId="0" applyFont="1" applyFill="1" applyBorder="1" applyAlignment="1" applyProtection="1"/>
    <xf numFmtId="0" fontId="45" fillId="0" borderId="10" xfId="0" applyFont="1" applyFill="1" applyBorder="1" applyAlignment="1" applyProtection="1">
      <alignment vertical="top" wrapText="1"/>
    </xf>
    <xf numFmtId="0" fontId="45" fillId="0" borderId="11" xfId="0" applyFont="1" applyFill="1" applyBorder="1" applyAlignment="1" applyProtection="1">
      <alignment vertical="top" wrapText="1"/>
    </xf>
    <xf numFmtId="0" fontId="45" fillId="0" borderId="3" xfId="0" applyFont="1" applyFill="1" applyBorder="1" applyAlignment="1" applyProtection="1">
      <alignment vertical="top" wrapText="1"/>
    </xf>
    <xf numFmtId="0" fontId="45" fillId="0" borderId="13" xfId="0" applyFont="1" applyFill="1" applyBorder="1" applyAlignment="1" applyProtection="1">
      <alignment horizontal="center"/>
    </xf>
    <xf numFmtId="0" fontId="50" fillId="0" borderId="13" xfId="0" applyFont="1" applyFill="1" applyBorder="1" applyAlignment="1" applyProtection="1"/>
    <xf numFmtId="0" fontId="54" fillId="0" borderId="4" xfId="0" applyFont="1" applyFill="1" applyBorder="1" applyAlignment="1" applyProtection="1">
      <alignment horizontal="center"/>
    </xf>
    <xf numFmtId="0" fontId="54" fillId="0" borderId="4" xfId="0" applyFont="1" applyFill="1" applyBorder="1" applyAlignment="1" applyProtection="1"/>
    <xf numFmtId="0" fontId="50" fillId="0" borderId="4" xfId="0" applyFont="1" applyFill="1" applyBorder="1" applyAlignment="1" applyProtection="1"/>
    <xf numFmtId="0" fontId="52" fillId="0" borderId="2" xfId="0" applyFont="1" applyFill="1" applyBorder="1" applyAlignment="1" applyProtection="1">
      <alignment horizontal="right"/>
    </xf>
    <xf numFmtId="0" fontId="43" fillId="0" borderId="2" xfId="0" applyFont="1" applyFill="1" applyBorder="1" applyAlignment="1" applyProtection="1"/>
    <xf numFmtId="0" fontId="50" fillId="0" borderId="2" xfId="0" applyFont="1" applyFill="1" applyBorder="1" applyAlignment="1" applyProtection="1"/>
    <xf numFmtId="0" fontId="52" fillId="0" borderId="8" xfId="0" applyFont="1" applyFill="1" applyBorder="1" applyAlignment="1" applyProtection="1">
      <alignment horizontal="right"/>
    </xf>
    <xf numFmtId="0" fontId="43" fillId="0" borderId="8" xfId="0" applyFont="1" applyFill="1" applyBorder="1" applyAlignment="1" applyProtection="1"/>
    <xf numFmtId="0" fontId="50" fillId="0" borderId="8" xfId="0" applyFont="1" applyFill="1" applyBorder="1" applyAlignment="1" applyProtection="1"/>
    <xf numFmtId="0" fontId="39" fillId="36" borderId="10" xfId="0" applyFont="1" applyFill="1" applyBorder="1" applyAlignment="1" applyProtection="1">
      <alignment vertical="top" wrapText="1"/>
    </xf>
    <xf numFmtId="0" fontId="37" fillId="36" borderId="11" xfId="0" applyFont="1" applyFill="1" applyBorder="1" applyAlignment="1" applyProtection="1">
      <alignment vertical="top" wrapText="1"/>
    </xf>
    <xf numFmtId="0" fontId="37" fillId="36" borderId="3" xfId="0" applyFont="1" applyFill="1" applyBorder="1" applyAlignment="1" applyProtection="1"/>
    <xf numFmtId="0" fontId="37" fillId="36" borderId="3" xfId="0" applyFont="1" applyFill="1" applyBorder="1" applyAlignment="1" applyProtection="1">
      <alignment vertical="top" wrapText="1"/>
    </xf>
    <xf numFmtId="0" fontId="33" fillId="0" borderId="1" xfId="0" applyFont="1" applyFill="1" applyBorder="1" applyAlignment="1" applyProtection="1">
      <alignment vertical="top" wrapText="1"/>
      <protection locked="0"/>
    </xf>
    <xf numFmtId="0" fontId="37" fillId="0" borderId="1" xfId="0" applyFont="1" applyFill="1" applyBorder="1" applyAlignment="1" applyProtection="1">
      <protection locked="0"/>
    </xf>
    <xf numFmtId="49" fontId="33" fillId="0" borderId="10" xfId="0" applyNumberFormat="1" applyFont="1" applyFill="1" applyBorder="1" applyAlignment="1" applyProtection="1">
      <alignment horizontal="left" vertical="top" wrapText="1"/>
      <protection locked="0"/>
    </xf>
    <xf numFmtId="49" fontId="33" fillId="0" borderId="3" xfId="0" applyNumberFormat="1" applyFont="1" applyFill="1" applyBorder="1" applyAlignment="1" applyProtection="1">
      <alignment horizontal="left" vertical="top" wrapText="1"/>
      <protection locked="0"/>
    </xf>
    <xf numFmtId="0" fontId="39" fillId="36" borderId="1" xfId="0" applyFont="1" applyFill="1" applyBorder="1" applyAlignment="1" applyProtection="1">
      <alignment vertical="top" wrapText="1"/>
    </xf>
    <xf numFmtId="0" fontId="37" fillId="36" borderId="1" xfId="0" applyFont="1" applyFill="1" applyBorder="1" applyAlignment="1" applyProtection="1"/>
    <xf numFmtId="0" fontId="33" fillId="0" borderId="10" xfId="0" applyFont="1" applyFill="1" applyBorder="1" applyAlignment="1" applyProtection="1">
      <alignment vertical="top" wrapText="1"/>
      <protection locked="0"/>
    </xf>
    <xf numFmtId="0" fontId="37" fillId="0" borderId="11" xfId="0" applyFont="1" applyFill="1" applyBorder="1" applyAlignment="1" applyProtection="1">
      <alignment vertical="top" wrapText="1"/>
      <protection locked="0"/>
    </xf>
    <xf numFmtId="0" fontId="37" fillId="0" borderId="3" xfId="0" applyFont="1" applyFill="1" applyBorder="1" applyAlignment="1" applyProtection="1">
      <alignment vertical="top" wrapText="1"/>
      <protection locked="0"/>
    </xf>
    <xf numFmtId="0" fontId="37" fillId="0" borderId="10" xfId="0" applyFont="1" applyFill="1" applyBorder="1" applyAlignment="1" applyProtection="1">
      <alignment vertical="top" wrapText="1"/>
      <protection locked="0"/>
    </xf>
    <xf numFmtId="0" fontId="58" fillId="36" borderId="10" xfId="0" applyFont="1" applyFill="1" applyBorder="1" applyAlignment="1" applyProtection="1">
      <alignment vertical="top" wrapText="1"/>
    </xf>
    <xf numFmtId="0" fontId="61" fillId="36" borderId="11" xfId="0" applyFont="1" applyFill="1" applyBorder="1" applyAlignment="1" applyProtection="1">
      <alignment vertical="top" wrapText="1"/>
    </xf>
    <xf numFmtId="0" fontId="61" fillId="36" borderId="3" xfId="0" applyFont="1" applyFill="1" applyBorder="1" applyAlignment="1" applyProtection="1"/>
    <xf numFmtId="0" fontId="61" fillId="36" borderId="3" xfId="0" applyFont="1" applyFill="1" applyBorder="1" applyAlignment="1" applyProtection="1">
      <alignment vertical="top" wrapText="1"/>
    </xf>
    <xf numFmtId="0" fontId="33" fillId="36" borderId="1" xfId="0" applyFont="1" applyFill="1" applyBorder="1" applyAlignment="1" applyProtection="1">
      <alignment vertical="top" wrapText="1"/>
    </xf>
    <xf numFmtId="0" fontId="37" fillId="36" borderId="1" xfId="0" applyFont="1" applyFill="1" applyBorder="1" applyAlignment="1" applyProtection="1">
      <alignment vertical="top" wrapText="1"/>
    </xf>
    <xf numFmtId="49" fontId="33" fillId="0" borderId="1" xfId="0" applyNumberFormat="1" applyFont="1" applyFill="1" applyBorder="1" applyAlignment="1" applyProtection="1">
      <alignment horizontal="left" vertical="top" wrapText="1"/>
      <protection locked="0"/>
    </xf>
    <xf numFmtId="49" fontId="37" fillId="0" borderId="1" xfId="0" applyNumberFormat="1" applyFont="1" applyFill="1" applyBorder="1" applyAlignment="1" applyProtection="1">
      <alignment horizontal="left" vertical="top" wrapText="1"/>
      <protection locked="0"/>
    </xf>
    <xf numFmtId="0" fontId="37" fillId="0" borderId="1" xfId="0" applyFont="1" applyFill="1" applyBorder="1" applyAlignment="1" applyProtection="1">
      <alignment vertical="top" wrapText="1"/>
      <protection locked="0"/>
    </xf>
    <xf numFmtId="0" fontId="43" fillId="0" borderId="0" xfId="0" applyFont="1" applyFill="1" applyBorder="1" applyAlignment="1" applyProtection="1">
      <alignment wrapText="1"/>
    </xf>
    <xf numFmtId="0" fontId="58" fillId="0" borderId="0" xfId="0" applyFont="1" applyAlignment="1" applyProtection="1">
      <alignment horizontal="center" wrapText="1"/>
    </xf>
    <xf numFmtId="0" fontId="59" fillId="0" borderId="0" xfId="0" applyFont="1" applyAlignment="1" applyProtection="1">
      <alignment wrapText="1"/>
    </xf>
    <xf numFmtId="0" fontId="33" fillId="0" borderId="0" xfId="0" applyFont="1" applyAlignment="1">
      <alignment horizontal="left" vertical="top" wrapText="1"/>
    </xf>
    <xf numFmtId="0" fontId="65" fillId="0" borderId="0" xfId="35" applyFont="1" applyAlignment="1" applyProtection="1">
      <alignment horizontal="center"/>
    </xf>
    <xf numFmtId="0" fontId="63" fillId="0" borderId="0" xfId="0" applyFont="1" applyAlignment="1">
      <alignment horizontal="left" vertical="top" wrapText="1"/>
    </xf>
    <xf numFmtId="0" fontId="0" fillId="0" borderId="0" xfId="0" applyAlignment="1"/>
    <xf numFmtId="0" fontId="64" fillId="38" borderId="0" xfId="0" applyFont="1" applyFill="1" applyAlignment="1">
      <alignment horizontal="center"/>
    </xf>
    <xf numFmtId="0" fontId="25" fillId="0" borderId="0" xfId="35" applyBorder="1" applyAlignment="1" applyProtection="1">
      <alignment horizontal="left" wrapText="1"/>
    </xf>
    <xf numFmtId="0" fontId="25" fillId="0" borderId="0" xfId="35" applyAlignment="1" applyProtection="1">
      <alignment horizontal="left" wrapText="1"/>
    </xf>
    <xf numFmtId="0" fontId="66" fillId="0" borderId="0" xfId="35" applyFont="1" applyBorder="1" applyAlignment="1" applyProtection="1">
      <alignment horizontal="center" wrapText="1"/>
    </xf>
    <xf numFmtId="0" fontId="66" fillId="0" borderId="0" xfId="0" applyFont="1" applyAlignment="1" applyProtection="1">
      <alignment horizontal="center" wrapText="1"/>
    </xf>
    <xf numFmtId="0" fontId="12" fillId="0" borderId="0" xfId="35" applyFont="1" applyBorder="1" applyAlignment="1" applyProtection="1">
      <alignment horizontal="center" wrapText="1"/>
    </xf>
    <xf numFmtId="0" fontId="67" fillId="0" borderId="0" xfId="0" applyFont="1" applyAlignment="1" applyProtection="1">
      <alignment horizontal="center" wrapText="1"/>
    </xf>
    <xf numFmtId="0" fontId="40" fillId="0" borderId="10" xfId="0" applyFont="1" applyBorder="1" applyAlignment="1" applyProtection="1">
      <alignment horizontal="right"/>
    </xf>
    <xf numFmtId="0" fontId="40" fillId="0" borderId="11" xfId="0" applyFont="1" applyBorder="1" applyAlignment="1" applyProtection="1">
      <alignment horizontal="right"/>
    </xf>
    <xf numFmtId="0" fontId="40" fillId="0" borderId="3" xfId="0" applyFont="1" applyBorder="1" applyAlignment="1" applyProtection="1">
      <alignment horizontal="right"/>
    </xf>
    <xf numFmtId="0" fontId="1" fillId="38" borderId="4" xfId="0" applyFont="1" applyFill="1" applyBorder="1" applyAlignment="1" applyProtection="1">
      <alignment horizontal="left"/>
    </xf>
    <xf numFmtId="0" fontId="37" fillId="39" borderId="4" xfId="0" applyFont="1" applyFill="1" applyBorder="1" applyAlignment="1" applyProtection="1"/>
    <xf numFmtId="0" fontId="40" fillId="0" borderId="9" xfId="0" applyFont="1" applyBorder="1" applyAlignment="1" applyProtection="1">
      <alignment horizontal="right"/>
    </xf>
    <xf numFmtId="0" fontId="40" fillId="0" borderId="4" xfId="0" applyFont="1" applyBorder="1" applyAlignment="1" applyProtection="1">
      <alignment horizontal="right"/>
    </xf>
    <xf numFmtId="0" fontId="40" fillId="0" borderId="14" xfId="0" applyFont="1" applyBorder="1" applyAlignment="1" applyProtection="1">
      <alignment horizontal="right"/>
    </xf>
    <xf numFmtId="0" fontId="35" fillId="0" borderId="10" xfId="0" applyFont="1" applyBorder="1" applyAlignment="1" applyProtection="1">
      <alignment horizontal="center" vertical="top" wrapText="1"/>
    </xf>
    <xf numFmtId="0" fontId="0" fillId="0" borderId="11" xfId="0" applyBorder="1" applyAlignment="1"/>
    <xf numFmtId="0" fontId="0" fillId="0" borderId="3" xfId="0" applyBorder="1" applyAlignment="1"/>
    <xf numFmtId="0" fontId="34" fillId="0" borderId="10" xfId="0" applyFont="1" applyBorder="1" applyAlignment="1" applyProtection="1">
      <alignment horizontal="right"/>
    </xf>
    <xf numFmtId="0" fontId="34" fillId="0" borderId="11" xfId="0" applyFont="1" applyBorder="1" applyAlignment="1" applyProtection="1">
      <alignment horizontal="right"/>
    </xf>
    <xf numFmtId="0" fontId="34" fillId="0" borderId="3" xfId="0" applyFont="1" applyBorder="1" applyAlignment="1" applyProtection="1">
      <alignment horizontal="right"/>
    </xf>
    <xf numFmtId="0" fontId="8" fillId="0" borderId="1" xfId="0" applyFont="1" applyFill="1" applyBorder="1" applyAlignment="1" applyProtection="1">
      <alignment horizontal="right" vertical="center" wrapText="1"/>
    </xf>
    <xf numFmtId="0" fontId="57" fillId="0" borderId="1" xfId="0" applyFont="1" applyBorder="1" applyAlignment="1">
      <alignment horizontal="right" vertical="center" wrapText="1"/>
    </xf>
    <xf numFmtId="0" fontId="8" fillId="0" borderId="10" xfId="0" applyFont="1" applyFill="1" applyBorder="1" applyAlignment="1" applyProtection="1">
      <alignment horizontal="right" vertical="center" wrapText="1"/>
    </xf>
    <xf numFmtId="0" fontId="57" fillId="0" borderId="11" xfId="0" applyFont="1" applyBorder="1" applyAlignment="1">
      <alignment horizontal="right" vertical="center" wrapText="1"/>
    </xf>
    <xf numFmtId="0" fontId="57" fillId="0" borderId="3" xfId="0" applyFont="1" applyBorder="1" applyAlignment="1">
      <alignment horizontal="right" vertical="center" wrapText="1"/>
    </xf>
    <xf numFmtId="0" fontId="3" fillId="0" borderId="10" xfId="0" applyFont="1" applyFill="1" applyBorder="1" applyAlignment="1" applyProtection="1">
      <alignment horizontal="center" vertical="center" wrapText="1"/>
    </xf>
    <xf numFmtId="0" fontId="0" fillId="0" borderId="11" xfId="0" applyBorder="1" applyAlignment="1">
      <alignment horizontal="center" vertical="center" wrapText="1"/>
    </xf>
    <xf numFmtId="0" fontId="0" fillId="0" borderId="3" xfId="0" applyBorder="1" applyAlignment="1">
      <alignment horizontal="center" vertical="center" wrapText="1"/>
    </xf>
    <xf numFmtId="0" fontId="37" fillId="0" borderId="0" xfId="0" applyFont="1" applyAlignment="1" applyProtection="1">
      <alignment horizontal="center"/>
    </xf>
    <xf numFmtId="0" fontId="0" fillId="0" borderId="0" xfId="0" applyAlignment="1" applyProtection="1"/>
    <xf numFmtId="0" fontId="40" fillId="0" borderId="10" xfId="0" applyFont="1" applyBorder="1" applyAlignment="1" applyProtection="1">
      <alignment horizontal="right" wrapText="1"/>
    </xf>
    <xf numFmtId="0" fontId="0" fillId="0" borderId="11" xfId="0" applyBorder="1" applyAlignment="1" applyProtection="1">
      <alignment horizontal="right" wrapText="1"/>
    </xf>
    <xf numFmtId="0" fontId="0" fillId="0" borderId="3" xfId="0" applyBorder="1" applyAlignment="1" applyProtection="1">
      <alignment horizontal="right" wrapText="1"/>
    </xf>
    <xf numFmtId="0" fontId="0" fillId="0" borderId="11" xfId="0" applyBorder="1" applyAlignment="1" applyProtection="1"/>
    <xf numFmtId="0" fontId="0" fillId="0" borderId="3" xfId="0" applyBorder="1" applyAlignment="1" applyProtection="1"/>
    <xf numFmtId="0" fontId="0" fillId="0" borderId="11" xfId="0" applyBorder="1" applyAlignment="1" applyProtection="1">
      <alignment horizontal="right"/>
    </xf>
    <xf numFmtId="0" fontId="0" fillId="0" borderId="3" xfId="0" applyBorder="1" applyAlignment="1" applyProtection="1">
      <alignment horizontal="right"/>
    </xf>
    <xf numFmtId="0" fontId="49" fillId="0" borderId="0" xfId="35" applyFont="1" applyAlignment="1" applyProtection="1">
      <alignment horizontal="center" vertical="center"/>
    </xf>
    <xf numFmtId="0" fontId="49" fillId="0" borderId="0" xfId="35" applyFont="1" applyAlignment="1" applyProtection="1"/>
    <xf numFmtId="0" fontId="40" fillId="0" borderId="0" xfId="0" applyFont="1" applyAlignment="1" applyProtection="1">
      <alignment horizontal="center" wrapText="1"/>
    </xf>
    <xf numFmtId="0" fontId="33" fillId="0" borderId="0" xfId="0" applyFont="1" applyBorder="1" applyAlignment="1" applyProtection="1">
      <alignment horizontal="center" vertical="center" wrapText="1"/>
    </xf>
    <xf numFmtId="0" fontId="0" fillId="0" borderId="0" xfId="0" applyAlignment="1" applyProtection="1">
      <alignment wrapText="1"/>
    </xf>
    <xf numFmtId="0" fontId="40" fillId="0" borderId="1" xfId="0" applyFont="1" applyBorder="1" applyAlignment="1" applyProtection="1">
      <alignment horizontal="right"/>
    </xf>
    <xf numFmtId="0" fontId="37" fillId="0" borderId="1" xfId="0" applyFont="1" applyBorder="1" applyAlignment="1" applyProtection="1"/>
    <xf numFmtId="0" fontId="61" fillId="0" borderId="15" xfId="0" applyFont="1" applyBorder="1" applyAlignment="1" applyProtection="1">
      <alignment vertical="top"/>
      <protection locked="0"/>
    </xf>
    <xf numFmtId="0" fontId="37" fillId="0" borderId="13" xfId="0" applyFont="1" applyBorder="1" applyAlignment="1" applyProtection="1">
      <alignment vertical="top"/>
      <protection locked="0"/>
    </xf>
    <xf numFmtId="0" fontId="37" fillId="0" borderId="6" xfId="0" applyFont="1" applyBorder="1" applyAlignment="1" applyProtection="1">
      <alignment vertical="top"/>
      <protection locked="0"/>
    </xf>
    <xf numFmtId="0" fontId="37" fillId="0" borderId="7" xfId="0" applyFont="1" applyBorder="1" applyAlignment="1" applyProtection="1">
      <alignment vertical="top"/>
      <protection locked="0"/>
    </xf>
    <xf numFmtId="0" fontId="37" fillId="0" borderId="0" xfId="0" applyFont="1" applyBorder="1" applyAlignment="1" applyProtection="1">
      <alignment vertical="top"/>
      <protection locked="0"/>
    </xf>
    <xf numFmtId="0" fontId="37" fillId="0" borderId="5" xfId="0" applyFont="1" applyBorder="1" applyAlignment="1" applyProtection="1">
      <alignment vertical="top"/>
      <protection locked="0"/>
    </xf>
    <xf numFmtId="0" fontId="37" fillId="0" borderId="9" xfId="0" applyFont="1" applyBorder="1" applyAlignment="1" applyProtection="1">
      <alignment vertical="top"/>
      <protection locked="0"/>
    </xf>
    <xf numFmtId="0" fontId="37" fillId="0" borderId="4" xfId="0" applyFont="1" applyBorder="1" applyAlignment="1" applyProtection="1">
      <alignment vertical="top"/>
      <protection locked="0"/>
    </xf>
    <xf numFmtId="0" fontId="37" fillId="0" borderId="14" xfId="0" applyFont="1" applyBorder="1" applyAlignment="1" applyProtection="1">
      <alignment vertical="top"/>
      <protection locked="0"/>
    </xf>
    <xf numFmtId="0" fontId="71" fillId="0" borderId="13" xfId="0" applyFont="1" applyBorder="1" applyAlignment="1" applyProtection="1"/>
    <xf numFmtId="0" fontId="37" fillId="0" borderId="13" xfId="0" applyFont="1" applyBorder="1" applyAlignment="1" applyProtection="1"/>
    <xf numFmtId="0" fontId="71" fillId="0" borderId="4" xfId="0" applyFont="1" applyBorder="1" applyAlignment="1" applyProtection="1"/>
    <xf numFmtId="0" fontId="37" fillId="0" borderId="4" xfId="0" applyFont="1" applyBorder="1" applyAlignment="1" applyProtection="1"/>
    <xf numFmtId="0" fontId="54" fillId="0" borderId="0" xfId="0" applyFont="1" applyBorder="1" applyAlignment="1" applyProtection="1">
      <alignment horizontal="center"/>
    </xf>
    <xf numFmtId="0" fontId="54" fillId="0" borderId="0" xfId="0" applyFont="1" applyBorder="1" applyAlignment="1" applyProtection="1"/>
    <xf numFmtId="0" fontId="34" fillId="0" borderId="1" xfId="0" applyFont="1" applyBorder="1" applyAlignment="1" applyProtection="1">
      <alignment horizontal="right"/>
    </xf>
    <xf numFmtId="0" fontId="1" fillId="3" borderId="0" xfId="0" applyFont="1" applyFill="1" applyAlignment="1" applyProtection="1">
      <alignment horizontal="left"/>
    </xf>
    <xf numFmtId="0" fontId="37" fillId="0" borderId="0" xfId="0" applyFont="1" applyAlignment="1" applyProtection="1"/>
    <xf numFmtId="0" fontId="70" fillId="0" borderId="0" xfId="0" applyFont="1" applyAlignment="1" applyProtection="1"/>
    <xf numFmtId="0" fontId="70" fillId="0" borderId="4" xfId="0" applyFont="1" applyBorder="1" applyAlignment="1" applyProtection="1"/>
    <xf numFmtId="0" fontId="1" fillId="3" borderId="4" xfId="0" applyFont="1" applyFill="1" applyBorder="1" applyAlignment="1" applyProtection="1">
      <alignment horizontal="left"/>
    </xf>
    <xf numFmtId="0" fontId="68" fillId="0" borderId="0" xfId="0" applyFont="1" applyBorder="1" applyAlignment="1" applyProtection="1">
      <alignment horizontal="center" wrapText="1"/>
    </xf>
    <xf numFmtId="0" fontId="68" fillId="0" borderId="0" xfId="0" applyFont="1" applyAlignment="1" applyProtection="1">
      <alignment wrapText="1"/>
    </xf>
    <xf numFmtId="0" fontId="68" fillId="0" borderId="0" xfId="0" applyFont="1" applyAlignment="1" applyProtection="1"/>
    <xf numFmtId="0" fontId="66" fillId="0" borderId="0" xfId="0" applyFont="1" applyBorder="1" applyAlignment="1" applyProtection="1">
      <alignment horizontal="center" wrapText="1"/>
    </xf>
    <xf numFmtId="0" fontId="66" fillId="0" borderId="0" xfId="0" applyFont="1" applyAlignment="1" applyProtection="1"/>
    <xf numFmtId="0" fontId="69" fillId="0" borderId="10" xfId="0" applyFont="1" applyBorder="1" applyAlignment="1" applyProtection="1">
      <alignment horizontal="center" vertical="center" wrapText="1"/>
    </xf>
    <xf numFmtId="0" fontId="37" fillId="0" borderId="11" xfId="0" applyFont="1" applyBorder="1" applyAlignment="1" applyProtection="1">
      <alignment horizontal="center" vertical="center" wrapText="1"/>
    </xf>
    <xf numFmtId="0" fontId="37" fillId="0" borderId="3" xfId="0" applyFont="1" applyBorder="1" applyAlignment="1" applyProtection="1">
      <alignment horizontal="center" vertical="center" wrapText="1"/>
    </xf>
    <xf numFmtId="0" fontId="37" fillId="0" borderId="0" xfId="0" applyFont="1" applyBorder="1" applyAlignment="1" applyProtection="1">
      <alignment horizontal="center"/>
    </xf>
    <xf numFmtId="0" fontId="70" fillId="0" borderId="0" xfId="0" applyFont="1" applyAlignment="1" applyProtection="1">
      <alignment horizontal="left"/>
    </xf>
    <xf numFmtId="0" fontId="71" fillId="0" borderId="0" xfId="0" applyFont="1" applyAlignment="1" applyProtection="1">
      <alignment horizontal="left"/>
    </xf>
    <xf numFmtId="0" fontId="71" fillId="0" borderId="4" xfId="0" applyFont="1" applyBorder="1" applyAlignment="1" applyProtection="1">
      <alignment horizontal="left"/>
    </xf>
    <xf numFmtId="0" fontId="35" fillId="0" borderId="10" xfId="0" applyFont="1" applyBorder="1" applyAlignment="1" applyProtection="1">
      <alignment horizontal="left" vertical="center" wrapText="1"/>
    </xf>
    <xf numFmtId="0" fontId="35" fillId="0" borderId="11" xfId="0" applyFont="1" applyBorder="1" applyAlignment="1" applyProtection="1">
      <alignment horizontal="left" vertical="center" wrapText="1"/>
    </xf>
    <xf numFmtId="0" fontId="35" fillId="0" borderId="3" xfId="0" applyFont="1" applyBorder="1" applyAlignment="1" applyProtection="1">
      <alignment horizontal="left" vertical="center" wrapText="1"/>
    </xf>
    <xf numFmtId="0" fontId="71" fillId="0" borderId="0" xfId="0" applyFont="1" applyAlignment="1" applyProtection="1"/>
    <xf numFmtId="0" fontId="35" fillId="0" borderId="0" xfId="0" applyFont="1" applyFill="1" applyBorder="1" applyAlignment="1">
      <alignment horizontal="left" wrapText="1"/>
    </xf>
    <xf numFmtId="0" fontId="4" fillId="0" borderId="10" xfId="0" applyFont="1" applyFill="1" applyBorder="1" applyAlignment="1" applyProtection="1">
      <alignment horizontal="center" vertical="center" wrapText="1"/>
    </xf>
    <xf numFmtId="0" fontId="0" fillId="0" borderId="11" xfId="0" applyFill="1" applyBorder="1" applyAlignment="1">
      <alignment horizontal="center" vertical="center" wrapText="1"/>
    </xf>
    <xf numFmtId="0" fontId="0" fillId="0" borderId="3" xfId="0" applyFill="1" applyBorder="1" applyAlignment="1">
      <alignment horizontal="center" vertical="center" wrapText="1"/>
    </xf>
    <xf numFmtId="0" fontId="70" fillId="0" borderId="0" xfId="0" applyFont="1" applyBorder="1" applyAlignment="1" applyProtection="1"/>
    <xf numFmtId="49" fontId="35" fillId="0" borderId="13" xfId="0" applyNumberFormat="1" applyFont="1" applyFill="1" applyBorder="1" applyAlignment="1">
      <alignment horizontal="left" wrapText="1"/>
    </xf>
    <xf numFmtId="49" fontId="0" fillId="0" borderId="13" xfId="0" applyNumberFormat="1" applyFill="1" applyBorder="1" applyAlignment="1">
      <alignment horizontal="left"/>
    </xf>
    <xf numFmtId="0" fontId="56" fillId="0" borderId="10" xfId="0" applyFont="1" applyBorder="1" applyAlignment="1">
      <alignment horizontal="center" wrapText="1"/>
    </xf>
    <xf numFmtId="0" fontId="31" fillId="0" borderId="11" xfId="0" applyFont="1" applyBorder="1" applyAlignment="1"/>
    <xf numFmtId="0" fontId="31" fillId="0" borderId="3" xfId="0" applyFont="1" applyBorder="1" applyAlignment="1"/>
    <xf numFmtId="0" fontId="56" fillId="0" borderId="1" xfId="0" applyFont="1" applyBorder="1" applyAlignment="1">
      <alignment horizontal="center"/>
    </xf>
    <xf numFmtId="0" fontId="72" fillId="0" borderId="1" xfId="0" applyFont="1" applyBorder="1" applyAlignment="1">
      <alignment horizontal="center"/>
    </xf>
    <xf numFmtId="0" fontId="70" fillId="0" borderId="7" xfId="0" applyFont="1" applyBorder="1" applyAlignment="1" applyProtection="1"/>
    <xf numFmtId="0" fontId="70" fillId="0" borderId="5" xfId="0" applyFont="1" applyBorder="1" applyAlignment="1" applyProtection="1"/>
    <xf numFmtId="0" fontId="70" fillId="0" borderId="9" xfId="0" applyFont="1" applyBorder="1" applyAlignment="1" applyProtection="1"/>
    <xf numFmtId="0" fontId="70" fillId="0" borderId="14" xfId="0" applyFont="1" applyBorder="1" applyAlignment="1" applyProtection="1"/>
    <xf numFmtId="0" fontId="4" fillId="2" borderId="10" xfId="0" applyFont="1" applyFill="1" applyBorder="1" applyAlignment="1" applyProtection="1">
      <alignment horizontal="center" vertical="center" wrapText="1"/>
    </xf>
    <xf numFmtId="0" fontId="35" fillId="0" borderId="10" xfId="0" applyFont="1" applyFill="1" applyBorder="1" applyAlignment="1" applyProtection="1">
      <alignment horizontal="left"/>
    </xf>
    <xf numFmtId="0" fontId="0" fillId="0" borderId="11" xfId="0" applyFill="1" applyBorder="1" applyAlignment="1">
      <alignment horizontal="left"/>
    </xf>
    <xf numFmtId="0" fontId="0" fillId="0" borderId="3" xfId="0" applyFill="1" applyBorder="1" applyAlignment="1">
      <alignment horizontal="left"/>
    </xf>
    <xf numFmtId="0" fontId="56" fillId="0" borderId="10" xfId="0" applyFont="1" applyBorder="1" applyAlignment="1">
      <alignment horizontal="center"/>
    </xf>
    <xf numFmtId="0" fontId="31" fillId="0" borderId="1" xfId="0" applyFont="1" applyBorder="1" applyAlignment="1"/>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39"/>
    <cellStyle name="Note" xfId="40" builtinId="10" customBuiltin="1"/>
    <cellStyle name="Output" xfId="41" builtinId="21" customBuiltin="1"/>
    <cellStyle name="Percent 2" xfId="42"/>
    <cellStyle name="Title" xfId="43" builtinId="15" customBuiltin="1"/>
    <cellStyle name="Total" xfId="44" builtinId="25" customBuiltin="1"/>
    <cellStyle name="Warning Text" xfId="4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492963" cy="825500"/>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492963" cy="8255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6350</xdr:colOff>
      <xdr:row>0</xdr:row>
      <xdr:rowOff>0</xdr:rowOff>
    </xdr:from>
    <xdr:ext cx="6213475" cy="810711"/>
    <xdr:pic>
      <xdr:nvPicPr>
        <xdr:cNvPr id="2" name="Picture 1"/>
        <xdr:cNvPicPr/>
      </xdr:nvPicPr>
      <xdr:blipFill rotWithShape="1">
        <a:blip xmlns:r="http://schemas.openxmlformats.org/officeDocument/2006/relationships" r:embed="rId1"/>
        <a:srcRect l="21202" t="29301" r="22511" b="57622"/>
        <a:stretch/>
      </xdr:blipFill>
      <xdr:spPr bwMode="auto">
        <a:xfrm>
          <a:off x="6350" y="0"/>
          <a:ext cx="6213475" cy="810711"/>
        </a:xfrm>
        <a:prstGeom prst="rect">
          <a:avLst/>
        </a:prstGeom>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514350</xdr:colOff>
      <xdr:row>0</xdr:row>
      <xdr:rowOff>57150</xdr:rowOff>
    </xdr:from>
    <xdr:ext cx="7296150" cy="752475"/>
    <xdr:pic>
      <xdr:nvPicPr>
        <xdr:cNvPr id="2" name="Picture 1">
          <a:extLst>
            <a:ext uri="{FF2B5EF4-FFF2-40B4-BE49-F238E27FC236}">
              <a16:creationId xmlns:a16="http://schemas.microsoft.com/office/drawing/2014/main" id="{D653DB42-556A-492E-B71C-AD782E9432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57150"/>
          <a:ext cx="72961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152400</xdr:colOff>
      <xdr:row>0</xdr:row>
      <xdr:rowOff>66675</xdr:rowOff>
    </xdr:from>
    <xdr:ext cx="3895725" cy="666750"/>
    <xdr:pic>
      <xdr:nvPicPr>
        <xdr:cNvPr id="2" name="Picture 2" descr="D:\CASE_Management_Files\Operations\Logos and Labels\Logo\CASE Online Logo_Strech_no reflection.jpg">
          <a:extLst>
            <a:ext uri="{FF2B5EF4-FFF2-40B4-BE49-F238E27FC236}">
              <a16:creationId xmlns:a16="http://schemas.microsoft.com/office/drawing/2014/main" id="{7AA445F7-C875-4F21-8127-2367B74646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66675"/>
          <a:ext cx="38957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638175</xdr:colOff>
      <xdr:row>7</xdr:row>
      <xdr:rowOff>409575</xdr:rowOff>
    </xdr:from>
    <xdr:ext cx="4124325" cy="2295525"/>
    <xdr:pic>
      <xdr:nvPicPr>
        <xdr:cNvPr id="3" name="Picture 1">
          <a:extLst>
            <a:ext uri="{FF2B5EF4-FFF2-40B4-BE49-F238E27FC236}">
              <a16:creationId xmlns:a16="http://schemas.microsoft.com/office/drawing/2014/main" id="{CAAAF0CA-4586-4E2B-8103-73F701257E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95400" y="1524000"/>
          <a:ext cx="41243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xdr:row>
      <xdr:rowOff>409575</xdr:rowOff>
    </xdr:from>
    <xdr:ext cx="3848100" cy="2295525"/>
    <xdr:pic>
      <xdr:nvPicPr>
        <xdr:cNvPr id="4" name="Picture 1">
          <a:extLst>
            <a:ext uri="{FF2B5EF4-FFF2-40B4-BE49-F238E27FC236}">
              <a16:creationId xmlns:a16="http://schemas.microsoft.com/office/drawing/2014/main" id="{029200AE-5034-4C38-A066-8B51C8CC54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76350" y="1524000"/>
          <a:ext cx="38481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638175</xdr:colOff>
      <xdr:row>7</xdr:row>
      <xdr:rowOff>409575</xdr:rowOff>
    </xdr:from>
    <xdr:ext cx="3990975" cy="2295525"/>
    <xdr:pic>
      <xdr:nvPicPr>
        <xdr:cNvPr id="5" name="Picture 1">
          <a:extLst>
            <a:ext uri="{FF2B5EF4-FFF2-40B4-BE49-F238E27FC236}">
              <a16:creationId xmlns:a16="http://schemas.microsoft.com/office/drawing/2014/main" id="{8576C666-7C94-4EC3-BD6D-F32F52C67D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95400" y="1524000"/>
          <a:ext cx="39909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4</xdr:col>
      <xdr:colOff>701675</xdr:colOff>
      <xdr:row>0</xdr:row>
      <xdr:rowOff>79374</xdr:rowOff>
    </xdr:from>
    <xdr:to>
      <xdr:col>4</xdr:col>
      <xdr:colOff>2637340</xdr:colOff>
      <xdr:row>0</xdr:row>
      <xdr:rowOff>1260475</xdr:rowOff>
    </xdr:to>
    <xdr:sp macro="" textlink="">
      <xdr:nvSpPr>
        <xdr:cNvPr id="2" name="Rectangle 52">
          <a:extLst>
            <a:ext uri="{FF2B5EF4-FFF2-40B4-BE49-F238E27FC236}">
              <a16:creationId xmlns:a16="http://schemas.microsoft.com/office/drawing/2014/main" id="{F6613486-2980-4FA1-863C-BD6E7AEE4B8B}"/>
            </a:ext>
          </a:extLst>
        </xdr:cNvPr>
        <xdr:cNvSpPr>
          <a:spLocks noChangeArrowheads="1"/>
        </xdr:cNvSpPr>
      </xdr:nvSpPr>
      <xdr:spPr bwMode="auto">
        <a:xfrm>
          <a:off x="3140075" y="79374"/>
          <a:ext cx="2090" cy="11430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17 Colt Ct.</a:t>
          </a:r>
        </a:p>
        <a:p>
          <a:pPr algn="l" rtl="0">
            <a:defRPr sz="1000"/>
          </a:pPr>
          <a:r>
            <a:rPr lang="en-US" sz="1100" b="0" i="0" u="none" strike="noStrike" baseline="0">
              <a:solidFill>
                <a:srgbClr val="000000"/>
              </a:solidFill>
              <a:latin typeface="Calibri"/>
              <a:cs typeface="Calibri"/>
            </a:rPr>
            <a:t>Ronkonkoma, NY  11779</a:t>
          </a:r>
        </a:p>
        <a:p>
          <a:pPr algn="l" rtl="0">
            <a:defRPr sz="1000"/>
          </a:pPr>
          <a:r>
            <a:rPr lang="en-US" sz="1100" b="0" i="0" u="none" strike="noStrike" baseline="0">
              <a:solidFill>
                <a:srgbClr val="000000"/>
              </a:solidFill>
              <a:latin typeface="Calibri"/>
              <a:cs typeface="Calibri"/>
            </a:rPr>
            <a:t>T -800-381-8003</a:t>
          </a:r>
        </a:p>
        <a:p>
          <a:pPr algn="l" rtl="0">
            <a:defRPr sz="1000"/>
          </a:pPr>
          <a:r>
            <a:rPr lang="en-US" sz="1100" b="0" i="0" u="none" strike="noStrike" baseline="0">
              <a:solidFill>
                <a:srgbClr val="000000"/>
              </a:solidFill>
              <a:latin typeface="Calibri"/>
              <a:cs typeface="Calibri"/>
            </a:rPr>
            <a:t>F-631-737-1286</a:t>
          </a:r>
        </a:p>
        <a:p>
          <a:pPr algn="l" rtl="0">
            <a:lnSpc>
              <a:spcPts val="1100"/>
            </a:lnSpc>
            <a:defRPr sz="1000"/>
          </a:pPr>
          <a:r>
            <a:rPr lang="en-US" sz="1100" b="0" i="0" u="none" strike="noStrike" baseline="0">
              <a:solidFill>
                <a:srgbClr val="000000"/>
              </a:solidFill>
              <a:latin typeface="Calibri"/>
              <a:cs typeface="Calibri"/>
            </a:rPr>
            <a:t>www.lab-aids.com</a:t>
          </a:r>
        </a:p>
      </xdr:txBody>
    </xdr:sp>
    <xdr:clientData/>
  </xdr:twoCellAnchor>
  <xdr:oneCellAnchor>
    <xdr:from>
      <xdr:col>0</xdr:col>
      <xdr:colOff>28575</xdr:colOff>
      <xdr:row>0</xdr:row>
      <xdr:rowOff>0</xdr:rowOff>
    </xdr:from>
    <xdr:ext cx="4057650" cy="1428750"/>
    <xdr:pic>
      <xdr:nvPicPr>
        <xdr:cNvPr id="3" name="Picture 2">
          <a:extLst>
            <a:ext uri="{FF2B5EF4-FFF2-40B4-BE49-F238E27FC236}">
              <a16:creationId xmlns:a16="http://schemas.microsoft.com/office/drawing/2014/main" id="{D0C01D59-7905-4E71-B867-7323C1DEDB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134" t="8089" r="6418" b="8824"/>
        <a:stretch>
          <a:fillRect/>
        </a:stretch>
      </xdr:blipFill>
      <xdr:spPr bwMode="auto">
        <a:xfrm>
          <a:off x="28575" y="0"/>
          <a:ext cx="40576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190500</xdr:colOff>
      <xdr:row>0</xdr:row>
      <xdr:rowOff>0</xdr:rowOff>
    </xdr:from>
    <xdr:ext cx="3209925" cy="1162050"/>
    <xdr:pic>
      <xdr:nvPicPr>
        <xdr:cNvPr id="2" name="Picture 1">
          <a:extLst>
            <a:ext uri="{FF2B5EF4-FFF2-40B4-BE49-F238E27FC236}">
              <a16:creationId xmlns:a16="http://schemas.microsoft.com/office/drawing/2014/main" id="{4C3AECF5-2C91-43BE-B2AA-84DEBD4387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0" y="0"/>
          <a:ext cx="32099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4</xdr:col>
      <xdr:colOff>2619375</xdr:colOff>
      <xdr:row>0</xdr:row>
      <xdr:rowOff>952500</xdr:rowOff>
    </xdr:to>
    <xdr:pic>
      <xdr:nvPicPr>
        <xdr:cNvPr id="7565" name="Picture 4" descr="wards-science-plus-cmyk.jpg">
          <a:extLst>
            <a:ext uri="{FF2B5EF4-FFF2-40B4-BE49-F238E27FC236}">
              <a16:creationId xmlns:a16="http://schemas.microsoft.com/office/drawing/2014/main" id="{C554D6CF-186C-437D-8875-7DD3995DA7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2275" y="0"/>
          <a:ext cx="26193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0341459" cy="1054100"/>
    <xdr:pic>
      <xdr:nvPicPr>
        <xdr:cNvPr id="2" name="Picture 1"/>
        <xdr:cNvPicPr/>
      </xdr:nvPicPr>
      <xdr:blipFill rotWithShape="1">
        <a:blip xmlns:r="http://schemas.openxmlformats.org/officeDocument/2006/relationships" r:embed="rId1"/>
        <a:srcRect l="11822" t="28765" r="13349" b="57655"/>
        <a:stretch/>
      </xdr:blipFill>
      <xdr:spPr bwMode="auto">
        <a:xfrm>
          <a:off x="0" y="0"/>
          <a:ext cx="10341459" cy="1054100"/>
        </a:xfrm>
        <a:prstGeom prst="rect">
          <a:avLst/>
        </a:prstGeom>
        <a:ln>
          <a:noFill/>
        </a:ln>
        <a:extLst>
          <a:ext uri="{53640926-AAD7-44D8-BBD7-CCE9431645EC}">
            <a14:shadowObscured xmlns:a14="http://schemas.microsoft.com/office/drawing/2010/main"/>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6378575" cy="862599"/>
    <xdr:pic>
      <xdr:nvPicPr>
        <xdr:cNvPr id="2" name="Picture 1"/>
        <xdr:cNvPicPr/>
      </xdr:nvPicPr>
      <xdr:blipFill rotWithShape="1">
        <a:blip xmlns:r="http://schemas.openxmlformats.org/officeDocument/2006/relationships" r:embed="rId1"/>
        <a:srcRect l="21199" t="28806" r="22527" b="57645"/>
        <a:stretch/>
      </xdr:blipFill>
      <xdr:spPr bwMode="auto">
        <a:xfrm>
          <a:off x="0" y="0"/>
          <a:ext cx="6378575" cy="862599"/>
        </a:xfrm>
        <a:prstGeom prst="rect">
          <a:avLst/>
        </a:prstGeom>
        <a:ln>
          <a:noFill/>
        </a:ln>
        <a:extLst>
          <a:ext uri="{53640926-AAD7-44D8-BBD7-CCE9431645EC}">
            <a14:shadowObscured xmlns:a14="http://schemas.microsoft.com/office/drawing/2010/main"/>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6391275" cy="868717"/>
    <xdr:pic>
      <xdr:nvPicPr>
        <xdr:cNvPr id="2" name="Picture 1"/>
        <xdr:cNvPicPr/>
      </xdr:nvPicPr>
      <xdr:blipFill rotWithShape="1">
        <a:blip xmlns:r="http://schemas.openxmlformats.org/officeDocument/2006/relationships" r:embed="rId1"/>
        <a:srcRect l="21216" t="28642" r="22531" b="57695"/>
        <a:stretch/>
      </xdr:blipFill>
      <xdr:spPr bwMode="auto">
        <a:xfrm>
          <a:off x="0" y="0"/>
          <a:ext cx="6391275" cy="868717"/>
        </a:xfrm>
        <a:prstGeom prst="rect">
          <a:avLst/>
        </a:prstGeom>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taging.case4learning.org/users/information"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lab-aids.com/high-school-curriculum/curriculum-for-agricultural-science-education-case" TargetMode="External"/><Relationship Id="rId1" Type="http://schemas.openxmlformats.org/officeDocument/2006/relationships/hyperlink" Target="http://www.lab-aids.com/catalog.php?item=cas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ase4learning.org/index.php/vernier-equipment" TargetMode="External"/><Relationship Id="rId1" Type="http://schemas.openxmlformats.org/officeDocument/2006/relationships/hyperlink" Target="http://www.case4learning.org/component/content/article/1-about/96-the-case-store.html"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
  <sheetViews>
    <sheetView showGridLines="0" tabSelected="1" view="pageLayout" zoomScaleNormal="100" workbookViewId="0">
      <selection activeCell="A2" sqref="A2:L2"/>
    </sheetView>
  </sheetViews>
  <sheetFormatPr defaultColWidth="9.21875" defaultRowHeight="13.8" x14ac:dyDescent="0.25"/>
  <cols>
    <col min="1" max="10" width="9.21875" style="129"/>
    <col min="11" max="11" width="8.21875" style="129" customWidth="1"/>
    <col min="12" max="12" width="18.21875" style="129" customWidth="1"/>
    <col min="13" max="16384" width="9.21875" style="129"/>
  </cols>
  <sheetData>
    <row r="1" spans="1:12" ht="71.099999999999994" customHeight="1" x14ac:dyDescent="0.25">
      <c r="A1" s="259"/>
      <c r="B1" s="259"/>
      <c r="C1" s="259"/>
      <c r="D1" s="259"/>
      <c r="E1" s="259"/>
      <c r="F1" s="259"/>
    </row>
    <row r="2" spans="1:12" ht="30" x14ac:dyDescent="0.5">
      <c r="A2" s="260" t="s">
        <v>121</v>
      </c>
      <c r="B2" s="260"/>
      <c r="C2" s="260"/>
      <c r="D2" s="260"/>
      <c r="E2" s="260"/>
      <c r="F2" s="260"/>
      <c r="G2" s="260"/>
      <c r="H2" s="260"/>
      <c r="I2" s="260"/>
      <c r="J2" s="260"/>
      <c r="K2" s="260"/>
      <c r="L2" s="260"/>
    </row>
    <row r="3" spans="1:12" ht="15" customHeight="1" x14ac:dyDescent="0.25">
      <c r="A3" s="261" t="s">
        <v>74</v>
      </c>
      <c r="B3" s="262"/>
      <c r="C3" s="262"/>
      <c r="D3" s="262"/>
      <c r="E3" s="262"/>
      <c r="F3" s="262"/>
      <c r="G3" s="262"/>
      <c r="H3" s="262"/>
      <c r="I3" s="262"/>
      <c r="J3" s="262"/>
      <c r="K3" s="262"/>
      <c r="L3" s="262"/>
    </row>
    <row r="4" spans="1:12" x14ac:dyDescent="0.25">
      <c r="A4" s="262"/>
      <c r="B4" s="262"/>
      <c r="C4" s="262"/>
      <c r="D4" s="262"/>
      <c r="E4" s="262"/>
      <c r="F4" s="262"/>
      <c r="G4" s="262"/>
      <c r="H4" s="262"/>
      <c r="I4" s="262"/>
      <c r="J4" s="262"/>
      <c r="K4" s="262"/>
      <c r="L4" s="262"/>
    </row>
    <row r="5" spans="1:12" x14ac:dyDescent="0.25">
      <c r="A5" s="262"/>
      <c r="B5" s="262"/>
      <c r="C5" s="262"/>
      <c r="D5" s="262"/>
      <c r="E5" s="262"/>
      <c r="F5" s="262"/>
      <c r="G5" s="262"/>
      <c r="H5" s="262"/>
      <c r="I5" s="262"/>
      <c r="J5" s="262"/>
      <c r="K5" s="262"/>
      <c r="L5" s="262"/>
    </row>
    <row r="6" spans="1:12" ht="15" customHeight="1" x14ac:dyDescent="0.25">
      <c r="A6" s="263" t="s">
        <v>0</v>
      </c>
      <c r="B6" s="264"/>
      <c r="C6" s="264"/>
      <c r="D6" s="264"/>
      <c r="E6" s="264"/>
      <c r="F6" s="264"/>
      <c r="G6" s="264"/>
      <c r="H6" s="264"/>
      <c r="I6" s="264"/>
      <c r="J6" s="264"/>
      <c r="K6" s="264"/>
      <c r="L6" s="264"/>
    </row>
    <row r="7" spans="1:12" s="114" customFormat="1" ht="30" customHeight="1" x14ac:dyDescent="0.3">
      <c r="A7" s="240"/>
      <c r="B7" s="257" t="s">
        <v>73</v>
      </c>
      <c r="C7" s="257"/>
      <c r="D7" s="257"/>
      <c r="E7" s="257"/>
      <c r="F7" s="257"/>
      <c r="G7" s="257"/>
      <c r="H7" s="257"/>
      <c r="I7" s="257"/>
      <c r="J7" s="257"/>
      <c r="K7" s="257"/>
      <c r="L7" s="257"/>
    </row>
    <row r="8" spans="1:12" ht="30" customHeight="1" x14ac:dyDescent="0.25">
      <c r="A8" s="239"/>
      <c r="B8" s="257" t="s">
        <v>1</v>
      </c>
      <c r="C8" s="257"/>
      <c r="D8" s="257"/>
      <c r="E8" s="257"/>
      <c r="F8" s="257"/>
      <c r="G8" s="257"/>
      <c r="H8" s="257"/>
      <c r="I8" s="257"/>
      <c r="J8" s="257"/>
      <c r="K8" s="257"/>
      <c r="L8" s="257"/>
    </row>
    <row r="9" spans="1:12" ht="44.25" customHeight="1" x14ac:dyDescent="0.25">
      <c r="A9" s="239"/>
      <c r="B9" s="257" t="s">
        <v>75</v>
      </c>
      <c r="C9" s="257"/>
      <c r="D9" s="257"/>
      <c r="E9" s="257"/>
      <c r="F9" s="257"/>
      <c r="G9" s="257"/>
      <c r="H9" s="257"/>
      <c r="I9" s="257"/>
      <c r="J9" s="257"/>
      <c r="K9" s="257"/>
      <c r="L9" s="257"/>
    </row>
    <row r="10" spans="1:12" s="1" customFormat="1" ht="36" customHeight="1" x14ac:dyDescent="0.25">
      <c r="A10" s="238"/>
      <c r="B10" s="257" t="s">
        <v>2</v>
      </c>
      <c r="C10" s="257"/>
      <c r="D10" s="257"/>
      <c r="E10" s="257"/>
      <c r="F10" s="257"/>
      <c r="G10" s="257"/>
      <c r="H10" s="257"/>
      <c r="I10" s="257"/>
      <c r="J10" s="257"/>
      <c r="K10" s="257"/>
      <c r="L10" s="257"/>
    </row>
    <row r="11" spans="1:12" s="1" customFormat="1" ht="42" customHeight="1" x14ac:dyDescent="0.25">
      <c r="A11" s="237"/>
      <c r="B11" s="257" t="s">
        <v>3</v>
      </c>
      <c r="C11" s="257"/>
      <c r="D11" s="257"/>
      <c r="E11" s="257"/>
      <c r="F11" s="257"/>
      <c r="G11" s="257"/>
      <c r="H11" s="257"/>
      <c r="I11" s="257"/>
      <c r="J11" s="257"/>
      <c r="K11" s="257"/>
      <c r="L11" s="257"/>
    </row>
    <row r="12" spans="1:12" s="1" customFormat="1" ht="42" customHeight="1" x14ac:dyDescent="0.25">
      <c r="A12" s="237"/>
      <c r="B12" s="257" t="s">
        <v>71</v>
      </c>
      <c r="C12" s="257"/>
      <c r="D12" s="257"/>
      <c r="E12" s="257"/>
      <c r="F12" s="257"/>
      <c r="G12" s="257"/>
      <c r="H12" s="257"/>
      <c r="I12" s="257"/>
      <c r="J12" s="257"/>
      <c r="K12" s="257"/>
      <c r="L12" s="257"/>
    </row>
    <row r="13" spans="1:12" s="1" customFormat="1" ht="42" customHeight="1" x14ac:dyDescent="0.25">
      <c r="A13" s="237"/>
      <c r="B13" s="257" t="s">
        <v>68</v>
      </c>
      <c r="C13" s="257"/>
      <c r="D13" s="257"/>
      <c r="E13" s="257"/>
      <c r="F13" s="257"/>
      <c r="G13" s="257"/>
      <c r="H13" s="257"/>
      <c r="I13" s="257"/>
      <c r="J13" s="257"/>
      <c r="K13" s="257"/>
      <c r="L13" s="257"/>
    </row>
    <row r="14" spans="1:12" ht="38.25" customHeight="1" x14ac:dyDescent="0.25">
      <c r="B14" s="256" t="s">
        <v>4</v>
      </c>
      <c r="C14" s="256"/>
      <c r="D14" s="256"/>
      <c r="E14" s="256"/>
      <c r="F14" s="256"/>
      <c r="G14" s="256"/>
      <c r="H14" s="256"/>
      <c r="I14" s="256"/>
      <c r="J14" s="256"/>
      <c r="K14" s="256"/>
      <c r="L14" s="256"/>
    </row>
    <row r="15" spans="1:12" ht="38.25" customHeight="1" x14ac:dyDescent="0.25">
      <c r="B15" s="258" t="s">
        <v>5</v>
      </c>
      <c r="C15" s="258"/>
      <c r="D15" s="258"/>
      <c r="E15" s="258"/>
      <c r="F15" s="258"/>
      <c r="G15" s="258"/>
      <c r="H15" s="258"/>
      <c r="I15" s="258"/>
      <c r="J15" s="258"/>
      <c r="K15" s="258"/>
      <c r="L15" s="258"/>
    </row>
    <row r="16" spans="1:12" ht="36.75" customHeight="1" x14ac:dyDescent="0.25">
      <c r="B16" s="256" t="s">
        <v>72</v>
      </c>
      <c r="C16" s="256"/>
      <c r="D16" s="256"/>
      <c r="E16" s="256"/>
      <c r="F16" s="256"/>
      <c r="G16" s="256"/>
      <c r="H16" s="256"/>
      <c r="I16" s="256"/>
      <c r="J16" s="256"/>
      <c r="K16" s="256"/>
      <c r="L16" s="256"/>
    </row>
    <row r="17" spans="2:12" ht="36.75" customHeight="1" x14ac:dyDescent="0.25">
      <c r="B17" s="256" t="s">
        <v>630</v>
      </c>
      <c r="C17" s="256"/>
      <c r="D17" s="256"/>
      <c r="E17" s="256"/>
      <c r="F17" s="256"/>
      <c r="G17" s="256"/>
      <c r="H17" s="256"/>
      <c r="I17" s="256"/>
      <c r="J17" s="256"/>
      <c r="K17" s="256"/>
      <c r="L17" s="256"/>
    </row>
  </sheetData>
  <sheetProtection algorithmName="SHA-512" hashValue="wKxdbHcpT/1BSIXfxA6qWBJIIAqSiWGf4IWeVM54lYvOGiMI4ipguPvMsqOYWr/3IAgcfsT8xxVfUAYFZHwCfA==" saltValue="4tlXIkkBDmrw+oBqL2nP7A==" spinCount="100000" sheet="1" objects="1" scenarios="1"/>
  <mergeCells count="15">
    <mergeCell ref="B10:L10"/>
    <mergeCell ref="A1:F1"/>
    <mergeCell ref="A2:L2"/>
    <mergeCell ref="A3:L5"/>
    <mergeCell ref="A6:L6"/>
    <mergeCell ref="B8:L8"/>
    <mergeCell ref="B9:L9"/>
    <mergeCell ref="B7:L7"/>
    <mergeCell ref="B17:L17"/>
    <mergeCell ref="B16:L16"/>
    <mergeCell ref="B11:L11"/>
    <mergeCell ref="B13:L13"/>
    <mergeCell ref="B14:L14"/>
    <mergeCell ref="B15:L15"/>
    <mergeCell ref="B12:L12"/>
  </mergeCells>
  <pageMargins left="0.7" right="0.7" top="0.75" bottom="0.75" header="0.3" footer="0.3"/>
  <pageSetup scale="70" orientation="portrait" horizontalDpi="300" verticalDpi="300" r:id="rId1"/>
  <headerFooter>
    <oddFooter>&amp;CCurriculum for Agricultural Science Education © 2019 APT – Guidelines for Purchasing – 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3"/>
  <sheetViews>
    <sheetView showGridLines="0" view="pageLayout" zoomScaleNormal="100" workbookViewId="0">
      <selection sqref="A1:E1"/>
    </sheetView>
  </sheetViews>
  <sheetFormatPr defaultColWidth="8.77734375" defaultRowHeight="13.8" x14ac:dyDescent="0.25"/>
  <cols>
    <col min="1" max="1" width="14.5546875" style="129" customWidth="1"/>
    <col min="2" max="2" width="9.5546875" style="129" customWidth="1"/>
    <col min="3" max="3" width="11.77734375" style="129" customWidth="1"/>
    <col min="4" max="4" width="50.77734375" style="129" customWidth="1"/>
    <col min="5" max="5" width="2.44140625" style="129" hidden="1" customWidth="1"/>
    <col min="6" max="8" width="9.21875" style="128" customWidth="1"/>
    <col min="9" max="252" width="9.21875" style="129" customWidth="1"/>
    <col min="253" max="253" width="8.21875" style="129" customWidth="1"/>
    <col min="254" max="16384" width="8.77734375" style="129"/>
  </cols>
  <sheetData>
    <row r="1" spans="1:8" ht="66.599999999999994" customHeight="1" x14ac:dyDescent="0.25">
      <c r="A1" s="387"/>
      <c r="B1" s="387"/>
      <c r="C1" s="387"/>
      <c r="D1" s="387"/>
      <c r="E1" s="387"/>
    </row>
    <row r="2" spans="1:8" ht="15" customHeight="1" x14ac:dyDescent="0.25">
      <c r="A2" s="376" t="s">
        <v>20</v>
      </c>
      <c r="B2" s="376"/>
      <c r="C2" s="376"/>
      <c r="D2" s="376"/>
      <c r="E2" s="376"/>
    </row>
    <row r="3" spans="1:8" ht="15" customHeight="1" x14ac:dyDescent="0.25">
      <c r="A3" s="377"/>
      <c r="B3" s="377"/>
      <c r="C3" s="377"/>
      <c r="D3" s="377"/>
      <c r="E3" s="377"/>
    </row>
    <row r="4" spans="1:8" ht="26.4" x14ac:dyDescent="0.25">
      <c r="A4" s="3" t="s">
        <v>7</v>
      </c>
      <c r="B4" s="3" t="s">
        <v>8</v>
      </c>
      <c r="C4" s="3" t="s">
        <v>10</v>
      </c>
      <c r="D4" s="3" t="s">
        <v>11</v>
      </c>
      <c r="E4" s="80"/>
    </row>
    <row r="5" spans="1:8" ht="14.4" x14ac:dyDescent="0.25">
      <c r="A5" s="411" t="s">
        <v>282</v>
      </c>
      <c r="B5" s="340"/>
      <c r="C5" s="340"/>
      <c r="D5" s="341"/>
      <c r="E5" s="80"/>
    </row>
    <row r="6" spans="1:8" s="125" customFormat="1" x14ac:dyDescent="0.25">
      <c r="A6" s="138">
        <v>1</v>
      </c>
      <c r="B6" s="85"/>
      <c r="C6" s="135" t="s">
        <v>14</v>
      </c>
      <c r="D6" s="135" t="s">
        <v>432</v>
      </c>
      <c r="E6" s="10" t="s">
        <v>44</v>
      </c>
      <c r="F6" s="128"/>
      <c r="G6" s="128"/>
      <c r="H6" s="128"/>
    </row>
    <row r="7" spans="1:8" s="125" customFormat="1" x14ac:dyDescent="0.25">
      <c r="A7" s="134">
        <v>20</v>
      </c>
      <c r="B7" s="85"/>
      <c r="C7" s="122" t="s">
        <v>14</v>
      </c>
      <c r="D7" s="122" t="s">
        <v>178</v>
      </c>
      <c r="E7" s="10" t="s">
        <v>44</v>
      </c>
      <c r="F7" s="128"/>
      <c r="G7" s="128"/>
      <c r="H7" s="128"/>
    </row>
    <row r="8" spans="1:8" s="125" customFormat="1" x14ac:dyDescent="0.25">
      <c r="A8" s="134">
        <v>1</v>
      </c>
      <c r="B8" s="85"/>
      <c r="C8" s="135" t="s">
        <v>14</v>
      </c>
      <c r="D8" s="135" t="s">
        <v>237</v>
      </c>
      <c r="E8" s="10" t="s">
        <v>44</v>
      </c>
      <c r="F8" s="128"/>
      <c r="G8" s="128"/>
      <c r="H8" s="128"/>
    </row>
    <row r="9" spans="1:8" s="125" customFormat="1" x14ac:dyDescent="0.25">
      <c r="A9" s="134">
        <v>10</v>
      </c>
      <c r="B9" s="85"/>
      <c r="C9" s="122" t="s">
        <v>14</v>
      </c>
      <c r="D9" s="122" t="s">
        <v>180</v>
      </c>
      <c r="E9" s="10" t="s">
        <v>44</v>
      </c>
      <c r="F9" s="128"/>
      <c r="G9" s="128"/>
      <c r="H9" s="128"/>
    </row>
    <row r="10" spans="1:8" s="125" customFormat="1" x14ac:dyDescent="0.25">
      <c r="A10" s="138">
        <v>10</v>
      </c>
      <c r="B10" s="66"/>
      <c r="C10" s="133" t="s">
        <v>14</v>
      </c>
      <c r="D10" s="133" t="s">
        <v>200</v>
      </c>
      <c r="E10" s="10" t="s">
        <v>44</v>
      </c>
      <c r="F10" s="128"/>
      <c r="G10" s="128"/>
      <c r="H10" s="128"/>
    </row>
    <row r="11" spans="1:8" s="125" customFormat="1" ht="15.75" customHeight="1" x14ac:dyDescent="0.3">
      <c r="A11" s="138">
        <v>30</v>
      </c>
      <c r="B11" s="85"/>
      <c r="C11" s="133" t="s">
        <v>14</v>
      </c>
      <c r="D11" s="133" t="s">
        <v>240</v>
      </c>
      <c r="E11" s="81" t="s">
        <v>84</v>
      </c>
      <c r="F11" s="120"/>
      <c r="G11" s="120"/>
      <c r="H11" s="128"/>
    </row>
    <row r="12" spans="1:8" s="125" customFormat="1" ht="15.75" customHeight="1" x14ac:dyDescent="0.3">
      <c r="A12" s="412" t="s">
        <v>454</v>
      </c>
      <c r="B12" s="413"/>
      <c r="C12" s="413"/>
      <c r="D12" s="414"/>
      <c r="E12" s="81"/>
      <c r="F12" s="120"/>
      <c r="G12" s="120"/>
      <c r="H12" s="128"/>
    </row>
    <row r="13" spans="1:8" s="125" customFormat="1" ht="15.75" customHeight="1" x14ac:dyDescent="0.3">
      <c r="A13" s="411" t="s">
        <v>283</v>
      </c>
      <c r="B13" s="340"/>
      <c r="C13" s="340"/>
      <c r="D13" s="341"/>
      <c r="E13" s="81"/>
      <c r="F13" s="120"/>
      <c r="G13" s="120"/>
      <c r="H13" s="128"/>
    </row>
    <row r="14" spans="1:8" s="125" customFormat="1" ht="15.75" customHeight="1" x14ac:dyDescent="0.3">
      <c r="A14" s="138">
        <v>175</v>
      </c>
      <c r="B14" s="85"/>
      <c r="C14" s="133" t="s">
        <v>14</v>
      </c>
      <c r="D14" s="133" t="s">
        <v>312</v>
      </c>
      <c r="E14" s="81"/>
      <c r="F14" s="120"/>
      <c r="G14" s="120"/>
      <c r="H14" s="128"/>
    </row>
    <row r="15" spans="1:8" s="125" customFormat="1" ht="15.75" customHeight="1" x14ac:dyDescent="0.3">
      <c r="A15" s="138">
        <v>3</v>
      </c>
      <c r="B15" s="85"/>
      <c r="C15" s="133" t="s">
        <v>14</v>
      </c>
      <c r="D15" s="133" t="s">
        <v>243</v>
      </c>
      <c r="E15" s="81" t="s">
        <v>84</v>
      </c>
      <c r="F15" s="120"/>
      <c r="G15" s="120"/>
      <c r="H15" s="128"/>
    </row>
    <row r="16" spans="1:8" ht="14.4" x14ac:dyDescent="0.3">
      <c r="A16" s="138">
        <v>3</v>
      </c>
      <c r="B16" s="85"/>
      <c r="C16" s="133" t="s">
        <v>14</v>
      </c>
      <c r="D16" s="133" t="s">
        <v>241</v>
      </c>
      <c r="E16" s="81" t="s">
        <v>84</v>
      </c>
      <c r="F16" s="120"/>
      <c r="G16" s="120"/>
    </row>
    <row r="17" spans="1:8" ht="14.4" x14ac:dyDescent="0.3">
      <c r="A17" s="138">
        <v>3</v>
      </c>
      <c r="B17" s="85"/>
      <c r="C17" s="133" t="s">
        <v>14</v>
      </c>
      <c r="D17" s="133" t="s">
        <v>242</v>
      </c>
      <c r="E17" s="81" t="s">
        <v>84</v>
      </c>
      <c r="F17" s="120"/>
      <c r="G17" s="120"/>
    </row>
    <row r="18" spans="1:8" ht="14.4" x14ac:dyDescent="0.3">
      <c r="A18" s="138">
        <v>40</v>
      </c>
      <c r="B18" s="85"/>
      <c r="C18" s="133" t="s">
        <v>14</v>
      </c>
      <c r="D18" s="133" t="s">
        <v>244</v>
      </c>
      <c r="E18" s="81" t="s">
        <v>84</v>
      </c>
      <c r="F18" s="120"/>
      <c r="G18" s="120"/>
    </row>
    <row r="19" spans="1:8" s="130" customFormat="1" ht="14.4" x14ac:dyDescent="0.3">
      <c r="A19" s="138">
        <v>15</v>
      </c>
      <c r="B19" s="85"/>
      <c r="C19" s="133" t="s">
        <v>14</v>
      </c>
      <c r="D19" s="133" t="s">
        <v>634</v>
      </c>
      <c r="E19" s="81" t="s">
        <v>84</v>
      </c>
      <c r="F19" s="120"/>
      <c r="G19" s="120"/>
      <c r="H19" s="34"/>
    </row>
    <row r="20" spans="1:8" s="130" customFormat="1" ht="14.4" x14ac:dyDescent="0.3">
      <c r="A20" s="134">
        <v>10</v>
      </c>
      <c r="B20" s="85"/>
      <c r="C20" s="135" t="s">
        <v>14</v>
      </c>
      <c r="D20" s="135" t="s">
        <v>187</v>
      </c>
      <c r="E20" s="81"/>
      <c r="F20" s="120"/>
      <c r="G20" s="120"/>
      <c r="H20" s="34"/>
    </row>
    <row r="21" spans="1:8" s="130" customFormat="1" ht="14.4" x14ac:dyDescent="0.3">
      <c r="A21" s="134">
        <v>15</v>
      </c>
      <c r="B21" s="85"/>
      <c r="C21" s="135" t="s">
        <v>14</v>
      </c>
      <c r="D21" s="135" t="s">
        <v>188</v>
      </c>
      <c r="E21" s="81"/>
      <c r="F21" s="120"/>
      <c r="G21" s="120"/>
      <c r="H21" s="34"/>
    </row>
    <row r="22" spans="1:8" s="130" customFormat="1" ht="14.4" x14ac:dyDescent="0.3">
      <c r="A22" s="134">
        <v>10</v>
      </c>
      <c r="B22" s="85"/>
      <c r="C22" s="135" t="s">
        <v>14</v>
      </c>
      <c r="D22" s="135" t="s">
        <v>189</v>
      </c>
      <c r="E22" s="81" t="s">
        <v>84</v>
      </c>
      <c r="F22" s="120"/>
      <c r="G22" s="120"/>
      <c r="H22" s="34"/>
    </row>
    <row r="23" spans="1:8" s="130" customFormat="1" ht="14.4" x14ac:dyDescent="0.3">
      <c r="A23" s="134">
        <v>10</v>
      </c>
      <c r="B23" s="85"/>
      <c r="C23" s="135" t="s">
        <v>14</v>
      </c>
      <c r="D23" s="135" t="s">
        <v>190</v>
      </c>
      <c r="E23" s="81" t="s">
        <v>84</v>
      </c>
      <c r="F23" s="120"/>
      <c r="G23" s="120"/>
      <c r="H23" s="34"/>
    </row>
    <row r="24" spans="1:8" s="130" customFormat="1" ht="14.4" x14ac:dyDescent="0.3">
      <c r="A24" s="411" t="s">
        <v>284</v>
      </c>
      <c r="B24" s="340"/>
      <c r="C24" s="340"/>
      <c r="D24" s="341"/>
      <c r="E24" s="81"/>
      <c r="F24" s="120"/>
      <c r="G24" s="120"/>
      <c r="H24" s="34"/>
    </row>
    <row r="25" spans="1:8" s="130" customFormat="1" ht="14.4" x14ac:dyDescent="0.3">
      <c r="A25" s="189">
        <v>5</v>
      </c>
      <c r="B25" s="85"/>
      <c r="C25" s="79" t="s">
        <v>14</v>
      </c>
      <c r="D25" s="79" t="s">
        <v>176</v>
      </c>
      <c r="E25" s="81" t="s">
        <v>84</v>
      </c>
      <c r="F25" s="120"/>
      <c r="G25" s="120"/>
      <c r="H25" s="34"/>
    </row>
    <row r="26" spans="1:8" s="130" customFormat="1" ht="14.4" x14ac:dyDescent="0.3">
      <c r="A26" s="138">
        <v>20</v>
      </c>
      <c r="B26" s="85"/>
      <c r="C26" s="148" t="s">
        <v>14</v>
      </c>
      <c r="D26" s="148" t="s">
        <v>177</v>
      </c>
      <c r="E26" s="81"/>
      <c r="F26" s="120"/>
      <c r="G26" s="120"/>
      <c r="H26" s="34"/>
    </row>
    <row r="27" spans="1:8" s="130" customFormat="1" ht="14.4" x14ac:dyDescent="0.3">
      <c r="A27" s="138">
        <v>5</v>
      </c>
      <c r="B27" s="85"/>
      <c r="C27" s="16" t="s">
        <v>14</v>
      </c>
      <c r="D27" s="16" t="s">
        <v>435</v>
      </c>
      <c r="E27" s="81" t="s">
        <v>84</v>
      </c>
      <c r="F27" s="120"/>
      <c r="G27" s="120"/>
      <c r="H27" s="34"/>
    </row>
    <row r="28" spans="1:8" s="130" customFormat="1" ht="14.4" x14ac:dyDescent="0.3">
      <c r="A28" s="138">
        <v>10</v>
      </c>
      <c r="B28" s="85"/>
      <c r="C28" s="122" t="s">
        <v>14</v>
      </c>
      <c r="D28" s="122" t="s">
        <v>433</v>
      </c>
      <c r="E28" s="81" t="s">
        <v>84</v>
      </c>
      <c r="F28" s="120"/>
      <c r="G28" s="120"/>
      <c r="H28" s="34"/>
    </row>
    <row r="29" spans="1:8" s="130" customFormat="1" ht="14.4" x14ac:dyDescent="0.3">
      <c r="A29" s="134">
        <v>320</v>
      </c>
      <c r="B29" s="85"/>
      <c r="C29" s="122" t="s">
        <v>173</v>
      </c>
      <c r="D29" s="122" t="s">
        <v>179</v>
      </c>
      <c r="E29" s="81" t="s">
        <v>84</v>
      </c>
      <c r="F29" s="120"/>
      <c r="G29" s="120"/>
      <c r="H29" s="34"/>
    </row>
    <row r="30" spans="1:8" s="130" customFormat="1" ht="14.4" x14ac:dyDescent="0.3">
      <c r="A30" s="134">
        <v>1</v>
      </c>
      <c r="B30" s="85"/>
      <c r="C30" s="122" t="s">
        <v>14</v>
      </c>
      <c r="D30" s="122" t="s">
        <v>313</v>
      </c>
      <c r="E30" s="81" t="s">
        <v>84</v>
      </c>
      <c r="F30" s="120"/>
      <c r="G30" s="120"/>
      <c r="H30" s="34"/>
    </row>
    <row r="31" spans="1:8" s="130" customFormat="1" ht="14.4" x14ac:dyDescent="0.3">
      <c r="A31" s="134">
        <v>10</v>
      </c>
      <c r="B31" s="85"/>
      <c r="C31" s="122" t="s">
        <v>14</v>
      </c>
      <c r="D31" s="122" t="s">
        <v>238</v>
      </c>
      <c r="E31" s="81"/>
      <c r="F31" s="120"/>
      <c r="G31" s="120"/>
      <c r="H31" s="34"/>
    </row>
    <row r="32" spans="1:8" s="130" customFormat="1" ht="14.4" x14ac:dyDescent="0.3">
      <c r="A32" s="138">
        <v>1</v>
      </c>
      <c r="B32" s="85"/>
      <c r="C32" s="122" t="s">
        <v>28</v>
      </c>
      <c r="D32" s="122" t="s">
        <v>455</v>
      </c>
      <c r="E32" s="81"/>
      <c r="F32" s="120"/>
      <c r="G32" s="120"/>
      <c r="H32" s="34"/>
    </row>
    <row r="33" spans="1:8" s="130" customFormat="1" ht="14.4" x14ac:dyDescent="0.3">
      <c r="A33" s="138">
        <v>2</v>
      </c>
      <c r="B33" s="85"/>
      <c r="C33" s="16" t="s">
        <v>14</v>
      </c>
      <c r="D33" s="16" t="s">
        <v>478</v>
      </c>
      <c r="E33" s="81"/>
      <c r="F33" s="120"/>
      <c r="G33" s="120"/>
      <c r="H33" s="34"/>
    </row>
    <row r="34" spans="1:8" s="130" customFormat="1" ht="14.4" x14ac:dyDescent="0.3">
      <c r="A34" s="138">
        <v>10</v>
      </c>
      <c r="B34" s="85"/>
      <c r="C34" s="122" t="s">
        <v>14</v>
      </c>
      <c r="D34" s="122" t="s">
        <v>181</v>
      </c>
      <c r="E34" s="81"/>
      <c r="F34" s="120"/>
      <c r="G34" s="120"/>
      <c r="H34" s="34"/>
    </row>
    <row r="35" spans="1:8" s="130" customFormat="1" ht="14.4" x14ac:dyDescent="0.3">
      <c r="A35" s="134">
        <v>1</v>
      </c>
      <c r="B35" s="85"/>
      <c r="C35" s="135" t="s">
        <v>14</v>
      </c>
      <c r="D35" s="122" t="s">
        <v>239</v>
      </c>
      <c r="E35" s="81"/>
      <c r="F35" s="120"/>
      <c r="G35" s="120"/>
      <c r="H35" s="34"/>
    </row>
    <row r="36" spans="1:8" s="130" customFormat="1" ht="14.4" x14ac:dyDescent="0.3">
      <c r="A36" s="134">
        <v>10</v>
      </c>
      <c r="B36" s="85"/>
      <c r="C36" s="135" t="s">
        <v>14</v>
      </c>
      <c r="D36" s="122" t="s">
        <v>635</v>
      </c>
      <c r="E36" s="81"/>
      <c r="F36" s="120"/>
      <c r="G36" s="120"/>
      <c r="H36" s="34"/>
    </row>
    <row r="37" spans="1:8" s="130" customFormat="1" ht="14.4" x14ac:dyDescent="0.3">
      <c r="A37" s="138">
        <v>10</v>
      </c>
      <c r="B37" s="85"/>
      <c r="C37" s="133" t="s">
        <v>14</v>
      </c>
      <c r="D37" s="133" t="s">
        <v>314</v>
      </c>
      <c r="E37" s="81"/>
      <c r="F37" s="120"/>
      <c r="G37" s="120"/>
      <c r="H37" s="34"/>
    </row>
    <row r="38" spans="1:8" s="130" customFormat="1" ht="14.4" x14ac:dyDescent="0.3">
      <c r="A38" s="138">
        <v>5</v>
      </c>
      <c r="B38" s="85"/>
      <c r="C38" s="133" t="s">
        <v>14</v>
      </c>
      <c r="D38" s="133" t="s">
        <v>182</v>
      </c>
      <c r="E38" s="81"/>
      <c r="F38" s="120"/>
      <c r="G38" s="120"/>
      <c r="H38" s="34"/>
    </row>
    <row r="39" spans="1:8" s="130" customFormat="1" ht="14.4" x14ac:dyDescent="0.3">
      <c r="A39" s="134">
        <v>1</v>
      </c>
      <c r="B39" s="85"/>
      <c r="C39" s="122" t="s">
        <v>14</v>
      </c>
      <c r="D39" s="122" t="s">
        <v>316</v>
      </c>
      <c r="E39" s="81"/>
      <c r="F39" s="120"/>
      <c r="G39" s="120"/>
      <c r="H39" s="34"/>
    </row>
    <row r="40" spans="1:8" s="130" customFormat="1" ht="14.4" x14ac:dyDescent="0.3">
      <c r="A40" s="138">
        <v>5</v>
      </c>
      <c r="B40" s="85"/>
      <c r="C40" s="122" t="s">
        <v>14</v>
      </c>
      <c r="D40" s="122" t="s">
        <v>183</v>
      </c>
      <c r="E40" s="81"/>
      <c r="F40" s="120"/>
      <c r="G40" s="120"/>
      <c r="H40" s="34"/>
    </row>
    <row r="41" spans="1:8" s="130" customFormat="1" ht="14.4" x14ac:dyDescent="0.3">
      <c r="A41" s="138">
        <v>10</v>
      </c>
      <c r="B41" s="85"/>
      <c r="C41" s="122" t="s">
        <v>14</v>
      </c>
      <c r="D41" s="122" t="s">
        <v>184</v>
      </c>
      <c r="E41" s="81"/>
      <c r="F41" s="120"/>
      <c r="G41" s="120"/>
      <c r="H41" s="34"/>
    </row>
    <row r="42" spans="1:8" s="130" customFormat="1" ht="14.4" x14ac:dyDescent="0.3">
      <c r="A42" s="134">
        <v>6</v>
      </c>
      <c r="B42" s="85"/>
      <c r="C42" s="122" t="s">
        <v>14</v>
      </c>
      <c r="D42" s="122" t="s">
        <v>205</v>
      </c>
      <c r="E42" s="81"/>
      <c r="F42" s="120"/>
      <c r="G42" s="120"/>
      <c r="H42" s="34"/>
    </row>
    <row r="43" spans="1:8" s="130" customFormat="1" ht="14.4" x14ac:dyDescent="0.3">
      <c r="A43" s="138">
        <v>4</v>
      </c>
      <c r="B43" s="85"/>
      <c r="C43" s="122" t="s">
        <v>14</v>
      </c>
      <c r="D43" s="122" t="s">
        <v>404</v>
      </c>
      <c r="E43" s="81"/>
      <c r="F43" s="120"/>
      <c r="G43" s="120"/>
      <c r="H43" s="34"/>
    </row>
    <row r="44" spans="1:8" s="130" customFormat="1" ht="14.4" x14ac:dyDescent="0.3">
      <c r="A44" s="138">
        <v>1</v>
      </c>
      <c r="B44" s="85"/>
      <c r="C44" s="122" t="s">
        <v>14</v>
      </c>
      <c r="D44" s="122" t="s">
        <v>185</v>
      </c>
      <c r="E44" s="81"/>
      <c r="F44" s="120"/>
      <c r="G44" s="120"/>
      <c r="H44" s="34"/>
    </row>
    <row r="45" spans="1:8" s="130" customFormat="1" ht="14.4" x14ac:dyDescent="0.3">
      <c r="A45" s="138">
        <v>1</v>
      </c>
      <c r="B45" s="165"/>
      <c r="C45" s="122" t="s">
        <v>14</v>
      </c>
      <c r="D45" s="122" t="s">
        <v>186</v>
      </c>
      <c r="E45" s="81"/>
      <c r="F45" s="120"/>
      <c r="G45" s="120"/>
      <c r="H45" s="34"/>
    </row>
    <row r="46" spans="1:8" s="130" customFormat="1" ht="14.4" x14ac:dyDescent="0.3">
      <c r="A46" s="138">
        <v>15</v>
      </c>
      <c r="B46" s="85"/>
      <c r="C46" s="122" t="s">
        <v>14</v>
      </c>
      <c r="D46" s="113" t="s">
        <v>434</v>
      </c>
      <c r="E46" s="81"/>
      <c r="F46" s="120"/>
      <c r="G46" s="120"/>
      <c r="H46" s="34"/>
    </row>
    <row r="47" spans="1:8" s="130" customFormat="1" x14ac:dyDescent="0.25">
      <c r="A47" s="82"/>
      <c r="B47" s="127"/>
      <c r="C47" s="20"/>
      <c r="D47" s="20"/>
      <c r="E47" s="57"/>
      <c r="F47" s="128"/>
      <c r="G47" s="128"/>
      <c r="H47" s="34"/>
    </row>
    <row r="48" spans="1:8" s="130" customFormat="1" x14ac:dyDescent="0.25">
      <c r="A48" s="407" t="s">
        <v>23</v>
      </c>
      <c r="B48" s="399"/>
      <c r="C48" s="399"/>
      <c r="D48" s="399"/>
      <c r="E48" s="408"/>
      <c r="F48" s="128"/>
      <c r="G48" s="128"/>
      <c r="H48" s="34"/>
    </row>
    <row r="49" spans="1:8" s="130" customFormat="1" x14ac:dyDescent="0.25">
      <c r="A49" s="409"/>
      <c r="B49" s="377"/>
      <c r="C49" s="377"/>
      <c r="D49" s="377"/>
      <c r="E49" s="410"/>
      <c r="F49" s="128"/>
      <c r="G49" s="128"/>
      <c r="H49" s="34"/>
    </row>
    <row r="50" spans="1:8" s="130" customFormat="1" ht="26.4" x14ac:dyDescent="0.25">
      <c r="A50" s="3" t="s">
        <v>7</v>
      </c>
      <c r="B50" s="3" t="s">
        <v>8</v>
      </c>
      <c r="C50" s="3" t="s">
        <v>10</v>
      </c>
      <c r="D50" s="3" t="s">
        <v>11</v>
      </c>
      <c r="E50" s="83"/>
      <c r="F50" s="128"/>
      <c r="G50" s="128"/>
      <c r="H50" s="34"/>
    </row>
    <row r="51" spans="1:8" s="130" customFormat="1" ht="14.4" x14ac:dyDescent="0.25">
      <c r="A51" s="411" t="s">
        <v>282</v>
      </c>
      <c r="B51" s="340"/>
      <c r="C51" s="340"/>
      <c r="D51" s="341"/>
      <c r="E51" s="83"/>
      <c r="F51" s="128"/>
      <c r="G51" s="128"/>
      <c r="H51" s="34"/>
    </row>
    <row r="52" spans="1:8" s="130" customFormat="1" ht="15" customHeight="1" x14ac:dyDescent="0.25">
      <c r="A52" s="138">
        <v>2</v>
      </c>
      <c r="B52" s="66"/>
      <c r="C52" s="133" t="s">
        <v>308</v>
      </c>
      <c r="D52" s="133" t="s">
        <v>309</v>
      </c>
      <c r="E52" s="83"/>
      <c r="F52" s="34"/>
      <c r="G52" s="34"/>
      <c r="H52" s="34"/>
    </row>
    <row r="53" spans="1:8" s="130" customFormat="1" ht="15" customHeight="1" x14ac:dyDescent="0.25">
      <c r="A53" s="138">
        <v>10</v>
      </c>
      <c r="B53" s="66"/>
      <c r="C53" s="133" t="s">
        <v>14</v>
      </c>
      <c r="D53" s="133" t="s">
        <v>204</v>
      </c>
      <c r="E53" s="83"/>
      <c r="F53" s="34"/>
      <c r="G53" s="34"/>
      <c r="H53" s="34"/>
    </row>
    <row r="54" spans="1:8" s="130" customFormat="1" ht="15" customHeight="1" x14ac:dyDescent="0.25">
      <c r="A54" s="138">
        <v>2</v>
      </c>
      <c r="B54" s="66"/>
      <c r="C54" s="133" t="s">
        <v>308</v>
      </c>
      <c r="D54" s="133" t="s">
        <v>311</v>
      </c>
      <c r="E54" s="83"/>
      <c r="F54" s="34"/>
      <c r="G54" s="34"/>
      <c r="H54" s="34"/>
    </row>
    <row r="55" spans="1:8" s="130" customFormat="1" ht="15" customHeight="1" x14ac:dyDescent="0.25">
      <c r="A55" s="138">
        <v>2</v>
      </c>
      <c r="B55" s="66"/>
      <c r="C55" s="133" t="s">
        <v>308</v>
      </c>
      <c r="D55" s="133" t="s">
        <v>456</v>
      </c>
      <c r="E55" s="83"/>
      <c r="F55" s="34"/>
      <c r="G55" s="34"/>
      <c r="H55" s="34"/>
    </row>
    <row r="56" spans="1:8" s="130" customFormat="1" ht="15" customHeight="1" x14ac:dyDescent="0.25">
      <c r="A56" s="138">
        <v>2</v>
      </c>
      <c r="B56" s="66"/>
      <c r="C56" s="133" t="s">
        <v>308</v>
      </c>
      <c r="D56" s="133" t="s">
        <v>310</v>
      </c>
      <c r="E56" s="83"/>
      <c r="F56" s="34"/>
      <c r="G56" s="34"/>
      <c r="H56" s="34"/>
    </row>
    <row r="57" spans="1:8" s="130" customFormat="1" ht="15" customHeight="1" x14ac:dyDescent="0.25">
      <c r="A57" s="411" t="s">
        <v>283</v>
      </c>
      <c r="B57" s="340"/>
      <c r="C57" s="340"/>
      <c r="D57" s="341"/>
      <c r="E57" s="83"/>
      <c r="F57" s="34"/>
      <c r="G57" s="34"/>
      <c r="H57" s="34"/>
    </row>
    <row r="58" spans="1:8" s="130" customFormat="1" ht="14.4" x14ac:dyDescent="0.3">
      <c r="A58" s="415" t="s">
        <v>383</v>
      </c>
      <c r="B58" s="403"/>
      <c r="C58" s="403"/>
      <c r="D58" s="404"/>
      <c r="E58" s="84"/>
      <c r="F58" s="34"/>
      <c r="G58" s="34"/>
      <c r="H58" s="34"/>
    </row>
    <row r="59" spans="1:8" x14ac:dyDescent="0.25">
      <c r="A59" s="134">
        <v>5</v>
      </c>
      <c r="B59" s="66"/>
      <c r="C59" s="135" t="s">
        <v>14</v>
      </c>
      <c r="D59" s="135" t="s">
        <v>331</v>
      </c>
      <c r="E59" s="83"/>
      <c r="F59" s="34"/>
      <c r="G59" s="34"/>
    </row>
    <row r="60" spans="1:8" x14ac:dyDescent="0.25">
      <c r="A60" s="134">
        <v>2</v>
      </c>
      <c r="B60" s="66"/>
      <c r="C60" s="135" t="s">
        <v>14</v>
      </c>
      <c r="D60" s="135" t="s">
        <v>254</v>
      </c>
      <c r="E60" s="83"/>
      <c r="F60" s="34"/>
      <c r="G60" s="34"/>
    </row>
    <row r="61" spans="1:8" x14ac:dyDescent="0.25">
      <c r="A61" s="134">
        <v>2</v>
      </c>
      <c r="B61" s="66"/>
      <c r="C61" s="135" t="s">
        <v>14</v>
      </c>
      <c r="D61" s="135" t="s">
        <v>384</v>
      </c>
      <c r="E61" s="83"/>
      <c r="F61" s="34"/>
      <c r="G61" s="34"/>
    </row>
    <row r="62" spans="1:8" x14ac:dyDescent="0.25">
      <c r="A62" s="134">
        <v>2</v>
      </c>
      <c r="B62" s="66"/>
      <c r="C62" s="135" t="s">
        <v>14</v>
      </c>
      <c r="D62" s="135" t="s">
        <v>253</v>
      </c>
      <c r="E62" s="83"/>
      <c r="F62" s="34"/>
      <c r="G62" s="34"/>
    </row>
    <row r="63" spans="1:8" x14ac:dyDescent="0.25">
      <c r="A63" s="134">
        <v>7</v>
      </c>
      <c r="B63" s="66"/>
      <c r="C63" s="135" t="s">
        <v>14</v>
      </c>
      <c r="D63" s="135" t="s">
        <v>255</v>
      </c>
      <c r="E63" s="83"/>
      <c r="F63" s="34"/>
      <c r="G63" s="34"/>
    </row>
    <row r="64" spans="1:8" x14ac:dyDescent="0.25">
      <c r="A64" s="134">
        <v>15</v>
      </c>
      <c r="B64" s="66"/>
      <c r="C64" s="135" t="s">
        <v>14</v>
      </c>
      <c r="D64" s="135" t="s">
        <v>262</v>
      </c>
      <c r="E64" s="83"/>
      <c r="F64" s="34"/>
      <c r="G64" s="34"/>
    </row>
    <row r="65" spans="1:8" x14ac:dyDescent="0.25">
      <c r="A65" s="134">
        <v>5</v>
      </c>
      <c r="B65" s="66"/>
      <c r="C65" s="135" t="s">
        <v>14</v>
      </c>
      <c r="D65" s="133" t="s">
        <v>533</v>
      </c>
      <c r="E65" s="83"/>
      <c r="F65" s="34"/>
      <c r="G65" s="34"/>
    </row>
    <row r="66" spans="1:8" s="125" customFormat="1" x14ac:dyDescent="0.25">
      <c r="A66" s="138">
        <v>5</v>
      </c>
      <c r="B66" s="66"/>
      <c r="C66" s="133" t="s">
        <v>14</v>
      </c>
      <c r="D66" s="133" t="s">
        <v>385</v>
      </c>
      <c r="E66" s="83"/>
      <c r="F66" s="34"/>
      <c r="G66" s="34"/>
      <c r="H66" s="128"/>
    </row>
    <row r="67" spans="1:8" s="125" customFormat="1" x14ac:dyDescent="0.25">
      <c r="A67" s="189">
        <v>40</v>
      </c>
      <c r="B67" s="197"/>
      <c r="C67" s="198" t="s">
        <v>14</v>
      </c>
      <c r="D67" s="198" t="s">
        <v>386</v>
      </c>
      <c r="E67" s="83"/>
      <c r="F67" s="34"/>
      <c r="G67" s="34"/>
      <c r="H67" s="128"/>
    </row>
    <row r="68" spans="1:8" s="125" customFormat="1" ht="14.4" x14ac:dyDescent="0.3">
      <c r="A68" s="415" t="s">
        <v>387</v>
      </c>
      <c r="B68" s="403"/>
      <c r="C68" s="403"/>
      <c r="D68" s="404"/>
      <c r="E68" s="83"/>
      <c r="F68" s="34"/>
      <c r="G68" s="34"/>
      <c r="H68" s="128"/>
    </row>
    <row r="69" spans="1:8" s="125" customFormat="1" x14ac:dyDescent="0.25">
      <c r="A69" s="134">
        <v>40</v>
      </c>
      <c r="B69" s="166"/>
      <c r="C69" s="135" t="s">
        <v>14</v>
      </c>
      <c r="D69" s="135" t="s">
        <v>263</v>
      </c>
      <c r="E69" s="83"/>
      <c r="F69" s="34"/>
      <c r="G69" s="34"/>
      <c r="H69" s="128"/>
    </row>
    <row r="70" spans="1:8" s="125" customFormat="1" x14ac:dyDescent="0.25">
      <c r="A70" s="134">
        <v>10</v>
      </c>
      <c r="B70" s="166"/>
      <c r="C70" s="135" t="s">
        <v>14</v>
      </c>
      <c r="D70" s="135" t="s">
        <v>266</v>
      </c>
      <c r="E70" s="83"/>
      <c r="F70" s="34"/>
      <c r="G70" s="34"/>
      <c r="H70" s="128"/>
    </row>
    <row r="71" spans="1:8" s="125" customFormat="1" x14ac:dyDescent="0.25">
      <c r="A71" s="134">
        <v>10</v>
      </c>
      <c r="B71" s="166"/>
      <c r="C71" s="135" t="s">
        <v>14</v>
      </c>
      <c r="D71" s="135" t="s">
        <v>636</v>
      </c>
      <c r="E71" s="83"/>
      <c r="F71" s="34"/>
      <c r="G71" s="34"/>
      <c r="H71" s="128"/>
    </row>
    <row r="72" spans="1:8" s="125" customFormat="1" x14ac:dyDescent="0.25">
      <c r="A72" s="134">
        <v>75</v>
      </c>
      <c r="B72" s="166"/>
      <c r="C72" s="135" t="s">
        <v>14</v>
      </c>
      <c r="D72" s="135" t="s">
        <v>442</v>
      </c>
      <c r="E72" s="83"/>
      <c r="F72" s="34"/>
      <c r="G72" s="34"/>
      <c r="H72" s="128"/>
    </row>
    <row r="73" spans="1:8" s="125" customFormat="1" x14ac:dyDescent="0.25">
      <c r="A73" s="188">
        <v>1</v>
      </c>
      <c r="B73" s="197"/>
      <c r="C73" s="187" t="s">
        <v>436</v>
      </c>
      <c r="D73" s="187" t="s">
        <v>441</v>
      </c>
      <c r="E73" s="83"/>
      <c r="F73" s="34"/>
      <c r="G73" s="34"/>
      <c r="H73" s="128"/>
    </row>
    <row r="74" spans="1:8" s="125" customFormat="1" x14ac:dyDescent="0.25">
      <c r="A74" s="188">
        <v>1</v>
      </c>
      <c r="B74" s="197"/>
      <c r="C74" s="187" t="s">
        <v>436</v>
      </c>
      <c r="D74" s="187" t="s">
        <v>440</v>
      </c>
      <c r="E74" s="83"/>
      <c r="F74" s="34"/>
      <c r="G74" s="34"/>
      <c r="H74" s="128"/>
    </row>
    <row r="75" spans="1:8" x14ac:dyDescent="0.25">
      <c r="A75" s="138">
        <v>10</v>
      </c>
      <c r="B75" s="166"/>
      <c r="C75" s="133" t="s">
        <v>14</v>
      </c>
      <c r="D75" s="133" t="s">
        <v>267</v>
      </c>
      <c r="E75" s="83"/>
      <c r="F75" s="34"/>
      <c r="G75" s="34"/>
    </row>
    <row r="76" spans="1:8" x14ac:dyDescent="0.25">
      <c r="A76" s="138">
        <v>10</v>
      </c>
      <c r="B76" s="66"/>
      <c r="C76" s="133" t="s">
        <v>14</v>
      </c>
      <c r="D76" s="133" t="s">
        <v>268</v>
      </c>
      <c r="E76" s="83"/>
      <c r="F76" s="34"/>
      <c r="G76" s="34"/>
    </row>
    <row r="77" spans="1:8" x14ac:dyDescent="0.25">
      <c r="A77" s="134">
        <v>40</v>
      </c>
      <c r="B77" s="66"/>
      <c r="C77" s="135" t="s">
        <v>14</v>
      </c>
      <c r="D77" s="135" t="s">
        <v>269</v>
      </c>
      <c r="E77" s="83"/>
      <c r="F77" s="34"/>
      <c r="G77" s="34"/>
    </row>
    <row r="78" spans="1:8" x14ac:dyDescent="0.25">
      <c r="A78" s="188">
        <v>1</v>
      </c>
      <c r="B78" s="197"/>
      <c r="C78" s="187" t="s">
        <v>436</v>
      </c>
      <c r="D78" s="187" t="s">
        <v>444</v>
      </c>
      <c r="E78" s="83"/>
      <c r="F78" s="34"/>
      <c r="G78" s="34"/>
    </row>
    <row r="79" spans="1:8" x14ac:dyDescent="0.25">
      <c r="A79" s="134">
        <v>8</v>
      </c>
      <c r="B79" s="66"/>
      <c r="C79" s="135" t="s">
        <v>14</v>
      </c>
      <c r="D79" s="135" t="s">
        <v>445</v>
      </c>
      <c r="E79" s="83"/>
    </row>
    <row r="80" spans="1:8" x14ac:dyDescent="0.25">
      <c r="A80" s="134">
        <v>8</v>
      </c>
      <c r="B80" s="66"/>
      <c r="C80" s="135" t="s">
        <v>14</v>
      </c>
      <c r="D80" s="135" t="s">
        <v>439</v>
      </c>
      <c r="E80" s="83"/>
    </row>
    <row r="81" spans="1:5" x14ac:dyDescent="0.25">
      <c r="A81" s="134">
        <v>10</v>
      </c>
      <c r="B81" s="66"/>
      <c r="C81" s="122" t="s">
        <v>14</v>
      </c>
      <c r="D81" s="122" t="s">
        <v>277</v>
      </c>
      <c r="E81" s="83"/>
    </row>
    <row r="82" spans="1:5" x14ac:dyDescent="0.25">
      <c r="A82" s="134">
        <v>10</v>
      </c>
      <c r="B82" s="66"/>
      <c r="C82" s="122" t="s">
        <v>14</v>
      </c>
      <c r="D82" s="122" t="s">
        <v>278</v>
      </c>
      <c r="E82" s="83"/>
    </row>
    <row r="83" spans="1:5" x14ac:dyDescent="0.25">
      <c r="A83" s="134">
        <v>8</v>
      </c>
      <c r="B83" s="66"/>
      <c r="C83" s="135" t="s">
        <v>14</v>
      </c>
      <c r="D83" s="135" t="s">
        <v>443</v>
      </c>
      <c r="E83" s="83"/>
    </row>
    <row r="84" spans="1:5" x14ac:dyDescent="0.25">
      <c r="A84" s="134">
        <v>8</v>
      </c>
      <c r="B84" s="66"/>
      <c r="C84" s="135" t="s">
        <v>14</v>
      </c>
      <c r="D84" s="135" t="s">
        <v>438</v>
      </c>
      <c r="E84" s="83"/>
    </row>
    <row r="85" spans="1:5" x14ac:dyDescent="0.25">
      <c r="A85" s="134">
        <v>1</v>
      </c>
      <c r="B85" s="66"/>
      <c r="C85" s="135" t="s">
        <v>14</v>
      </c>
      <c r="D85" s="135" t="s">
        <v>259</v>
      </c>
      <c r="E85" s="83"/>
    </row>
    <row r="86" spans="1:5" x14ac:dyDescent="0.25">
      <c r="A86" s="134">
        <v>1</v>
      </c>
      <c r="B86" s="66"/>
      <c r="C86" s="135" t="s">
        <v>14</v>
      </c>
      <c r="D86" s="135" t="s">
        <v>260</v>
      </c>
      <c r="E86" s="10" t="s">
        <v>36</v>
      </c>
    </row>
    <row r="87" spans="1:5" x14ac:dyDescent="0.25">
      <c r="A87" s="134">
        <v>2</v>
      </c>
      <c r="B87" s="66"/>
      <c r="C87" s="135" t="s">
        <v>173</v>
      </c>
      <c r="D87" s="135" t="s">
        <v>437</v>
      </c>
      <c r="E87" s="10"/>
    </row>
    <row r="88" spans="1:5" x14ac:dyDescent="0.25">
      <c r="A88" s="134">
        <v>10</v>
      </c>
      <c r="B88" s="66"/>
      <c r="C88" s="135" t="s">
        <v>173</v>
      </c>
      <c r="D88" s="135" t="s">
        <v>446</v>
      </c>
      <c r="E88" s="10" t="s">
        <v>36</v>
      </c>
    </row>
    <row r="89" spans="1:5" ht="14.4" x14ac:dyDescent="0.3">
      <c r="A89" s="405" t="s">
        <v>388</v>
      </c>
      <c r="B89" s="406"/>
      <c r="C89" s="406"/>
      <c r="D89" s="406"/>
      <c r="E89" s="10"/>
    </row>
    <row r="90" spans="1:5" x14ac:dyDescent="0.25">
      <c r="A90" s="134">
        <v>40</v>
      </c>
      <c r="B90" s="66"/>
      <c r="C90" s="135" t="s">
        <v>173</v>
      </c>
      <c r="D90" s="135" t="s">
        <v>261</v>
      </c>
      <c r="E90" s="10" t="s">
        <v>36</v>
      </c>
    </row>
    <row r="91" spans="1:5" x14ac:dyDescent="0.25">
      <c r="A91" s="134">
        <v>1</v>
      </c>
      <c r="B91" s="66"/>
      <c r="C91" s="135" t="s">
        <v>317</v>
      </c>
      <c r="D91" s="135" t="s">
        <v>318</v>
      </c>
      <c r="E91" s="10" t="s">
        <v>36</v>
      </c>
    </row>
    <row r="92" spans="1:5" x14ac:dyDescent="0.25">
      <c r="A92" s="134">
        <v>1</v>
      </c>
      <c r="B92" s="66"/>
      <c r="C92" s="135" t="s">
        <v>256</v>
      </c>
      <c r="D92" s="135" t="s">
        <v>279</v>
      </c>
      <c r="E92" s="57"/>
    </row>
    <row r="93" spans="1:5" x14ac:dyDescent="0.25">
      <c r="A93" s="134">
        <v>40</v>
      </c>
      <c r="B93" s="66"/>
      <c r="C93" s="135" t="s">
        <v>173</v>
      </c>
      <c r="D93" s="135" t="s">
        <v>389</v>
      </c>
      <c r="E93" s="57"/>
    </row>
    <row r="94" spans="1:5" x14ac:dyDescent="0.25">
      <c r="A94" s="138">
        <v>280</v>
      </c>
      <c r="B94" s="66"/>
      <c r="C94" s="133" t="s">
        <v>210</v>
      </c>
      <c r="D94" s="133" t="s">
        <v>211</v>
      </c>
      <c r="E94" s="57"/>
    </row>
    <row r="95" spans="1:5" x14ac:dyDescent="0.25">
      <c r="A95" s="138">
        <v>130</v>
      </c>
      <c r="B95" s="66"/>
      <c r="C95" s="133" t="s">
        <v>210</v>
      </c>
      <c r="D95" s="133" t="s">
        <v>212</v>
      </c>
      <c r="E95" s="83"/>
    </row>
    <row r="96" spans="1:5" x14ac:dyDescent="0.25">
      <c r="A96" s="138">
        <v>130</v>
      </c>
      <c r="B96" s="66"/>
      <c r="C96" s="133" t="s">
        <v>210</v>
      </c>
      <c r="D96" s="133" t="s">
        <v>213</v>
      </c>
      <c r="E96" s="10" t="s">
        <v>36</v>
      </c>
    </row>
    <row r="97" spans="1:5" x14ac:dyDescent="0.25">
      <c r="A97" s="138">
        <v>360</v>
      </c>
      <c r="B97" s="66"/>
      <c r="C97" s="133" t="s">
        <v>210</v>
      </c>
      <c r="D97" s="133" t="s">
        <v>214</v>
      </c>
      <c r="E97" s="83"/>
    </row>
    <row r="98" spans="1:5" x14ac:dyDescent="0.25">
      <c r="A98" s="138">
        <v>160</v>
      </c>
      <c r="B98" s="66"/>
      <c r="C98" s="133" t="s">
        <v>210</v>
      </c>
      <c r="D98" s="133" t="s">
        <v>215</v>
      </c>
      <c r="E98" s="83"/>
    </row>
    <row r="99" spans="1:5" ht="14.4" x14ac:dyDescent="0.3">
      <c r="A99" s="405" t="s">
        <v>390</v>
      </c>
      <c r="B99" s="416"/>
      <c r="C99" s="416"/>
      <c r="D99" s="416"/>
      <c r="E99" s="83"/>
    </row>
    <row r="100" spans="1:5" x14ac:dyDescent="0.25">
      <c r="A100" s="138">
        <v>1</v>
      </c>
      <c r="B100" s="66"/>
      <c r="C100" s="133" t="s">
        <v>201</v>
      </c>
      <c r="D100" s="133" t="s">
        <v>202</v>
      </c>
      <c r="E100" s="83"/>
    </row>
    <row r="101" spans="1:5" x14ac:dyDescent="0.25">
      <c r="A101" s="138">
        <v>1</v>
      </c>
      <c r="B101" s="66"/>
      <c r="C101" s="133" t="s">
        <v>201</v>
      </c>
      <c r="D101" s="133" t="s">
        <v>203</v>
      </c>
      <c r="E101" s="83"/>
    </row>
    <row r="102" spans="1:5" x14ac:dyDescent="0.25">
      <c r="A102" s="134">
        <v>1</v>
      </c>
      <c r="B102" s="66"/>
      <c r="C102" s="135" t="s">
        <v>201</v>
      </c>
      <c r="D102" s="135" t="s">
        <v>265</v>
      </c>
      <c r="E102" s="83"/>
    </row>
    <row r="103" spans="1:5" x14ac:dyDescent="0.25">
      <c r="A103" s="134">
        <v>1</v>
      </c>
      <c r="B103" s="66"/>
      <c r="C103" s="135" t="s">
        <v>14</v>
      </c>
      <c r="D103" s="135" t="s">
        <v>264</v>
      </c>
      <c r="E103" s="83"/>
    </row>
    <row r="104" spans="1:5" ht="14.4" x14ac:dyDescent="0.3">
      <c r="A104" s="415" t="s">
        <v>391</v>
      </c>
      <c r="B104" s="403"/>
      <c r="C104" s="403"/>
      <c r="D104" s="404"/>
      <c r="E104" s="83"/>
    </row>
    <row r="105" spans="1:5" x14ac:dyDescent="0.25">
      <c r="A105" s="138">
        <v>1</v>
      </c>
      <c r="B105" s="66"/>
      <c r="C105" s="133" t="s">
        <v>256</v>
      </c>
      <c r="D105" s="133" t="s">
        <v>257</v>
      </c>
      <c r="E105" s="83"/>
    </row>
    <row r="106" spans="1:5" x14ac:dyDescent="0.25">
      <c r="A106" s="138">
        <v>1</v>
      </c>
      <c r="B106" s="66"/>
      <c r="C106" s="133" t="s">
        <v>274</v>
      </c>
      <c r="D106" s="133" t="s">
        <v>450</v>
      </c>
      <c r="E106" s="83"/>
    </row>
    <row r="107" spans="1:5" x14ac:dyDescent="0.25">
      <c r="A107" s="134">
        <v>1</v>
      </c>
      <c r="B107" s="66"/>
      <c r="C107" s="135" t="s">
        <v>270</v>
      </c>
      <c r="D107" s="135" t="s">
        <v>271</v>
      </c>
      <c r="E107" s="83"/>
    </row>
    <row r="108" spans="1:5" x14ac:dyDescent="0.25">
      <c r="A108" s="134">
        <v>1</v>
      </c>
      <c r="B108" s="66"/>
      <c r="C108" s="135" t="s">
        <v>272</v>
      </c>
      <c r="D108" s="135" t="s">
        <v>319</v>
      </c>
      <c r="E108" s="83"/>
    </row>
    <row r="109" spans="1:5" x14ac:dyDescent="0.25">
      <c r="A109" s="134">
        <v>1</v>
      </c>
      <c r="B109" s="66"/>
      <c r="C109" s="135" t="s">
        <v>14</v>
      </c>
      <c r="D109" s="135" t="s">
        <v>252</v>
      </c>
      <c r="E109" s="83"/>
    </row>
    <row r="110" spans="1:5" x14ac:dyDescent="0.25">
      <c r="A110" s="134">
        <v>10</v>
      </c>
      <c r="B110" s="66"/>
      <c r="C110" s="135" t="s">
        <v>173</v>
      </c>
      <c r="D110" s="135" t="s">
        <v>449</v>
      </c>
      <c r="E110" s="83"/>
    </row>
    <row r="111" spans="1:5" x14ac:dyDescent="0.25">
      <c r="A111" s="138">
        <v>1</v>
      </c>
      <c r="B111" s="66"/>
      <c r="C111" s="133" t="s">
        <v>256</v>
      </c>
      <c r="D111" s="133" t="s">
        <v>258</v>
      </c>
      <c r="E111" s="83"/>
    </row>
    <row r="112" spans="1:5" x14ac:dyDescent="0.25">
      <c r="A112" s="134">
        <v>1</v>
      </c>
      <c r="B112" s="66"/>
      <c r="C112" s="135" t="s">
        <v>272</v>
      </c>
      <c r="D112" s="135" t="s">
        <v>273</v>
      </c>
      <c r="E112" s="83"/>
    </row>
    <row r="113" spans="1:5" x14ac:dyDescent="0.25">
      <c r="A113" s="134">
        <v>4</v>
      </c>
      <c r="B113" s="66"/>
      <c r="C113" s="135" t="s">
        <v>340</v>
      </c>
      <c r="D113" s="135" t="s">
        <v>275</v>
      </c>
      <c r="E113" s="83"/>
    </row>
    <row r="114" spans="1:5" x14ac:dyDescent="0.25">
      <c r="A114" s="134">
        <v>20</v>
      </c>
      <c r="B114" s="66"/>
      <c r="C114" s="135" t="s">
        <v>14</v>
      </c>
      <c r="D114" s="135" t="s">
        <v>276</v>
      </c>
      <c r="E114" s="83"/>
    </row>
    <row r="115" spans="1:5" x14ac:dyDescent="0.25">
      <c r="A115" s="134">
        <v>10</v>
      </c>
      <c r="B115" s="66"/>
      <c r="C115" s="135" t="s">
        <v>24</v>
      </c>
      <c r="D115" s="135" t="s">
        <v>280</v>
      </c>
      <c r="E115" s="83"/>
    </row>
    <row r="116" spans="1:5" x14ac:dyDescent="0.25">
      <c r="A116" s="138">
        <v>30</v>
      </c>
      <c r="B116" s="66"/>
      <c r="C116" s="135" t="s">
        <v>173</v>
      </c>
      <c r="D116" s="135" t="s">
        <v>447</v>
      </c>
      <c r="E116" s="83"/>
    </row>
    <row r="117" spans="1:5" x14ac:dyDescent="0.25">
      <c r="A117" s="138">
        <v>1</v>
      </c>
      <c r="B117" s="66"/>
      <c r="C117" s="133" t="s">
        <v>196</v>
      </c>
      <c r="D117" s="133" t="s">
        <v>448</v>
      </c>
      <c r="E117" s="83"/>
    </row>
    <row r="118" spans="1:5" x14ac:dyDescent="0.25">
      <c r="A118" s="134">
        <v>1</v>
      </c>
      <c r="B118" s="66"/>
      <c r="C118" s="135" t="s">
        <v>14</v>
      </c>
      <c r="D118" s="135" t="s">
        <v>281</v>
      </c>
      <c r="E118" s="83"/>
    </row>
    <row r="119" spans="1:5" x14ac:dyDescent="0.25">
      <c r="A119" s="188">
        <v>3</v>
      </c>
      <c r="B119" s="197"/>
      <c r="C119" s="187" t="s">
        <v>14</v>
      </c>
      <c r="D119" s="187" t="s">
        <v>392</v>
      </c>
      <c r="E119" s="83"/>
    </row>
    <row r="120" spans="1:5" ht="14.4" x14ac:dyDescent="0.25">
      <c r="A120" s="411" t="s">
        <v>284</v>
      </c>
      <c r="B120" s="340"/>
      <c r="C120" s="340"/>
      <c r="D120" s="341"/>
      <c r="E120" s="83"/>
    </row>
    <row r="121" spans="1:5" x14ac:dyDescent="0.25">
      <c r="A121" s="134">
        <v>2</v>
      </c>
      <c r="B121" s="66"/>
      <c r="C121" s="135" t="s">
        <v>24</v>
      </c>
      <c r="D121" s="135" t="s">
        <v>25</v>
      </c>
      <c r="E121" s="83"/>
    </row>
    <row r="122" spans="1:5" x14ac:dyDescent="0.25">
      <c r="A122" s="134">
        <v>10</v>
      </c>
      <c r="B122" s="66"/>
      <c r="C122" s="135" t="s">
        <v>14</v>
      </c>
      <c r="D122" s="135" t="s">
        <v>192</v>
      </c>
      <c r="E122" s="83"/>
    </row>
    <row r="123" spans="1:5" x14ac:dyDescent="0.25">
      <c r="A123" s="134">
        <v>40</v>
      </c>
      <c r="B123" s="66"/>
      <c r="C123" s="135" t="s">
        <v>14</v>
      </c>
      <c r="D123" s="135" t="s">
        <v>534</v>
      </c>
      <c r="E123" s="83"/>
    </row>
    <row r="124" spans="1:5" x14ac:dyDescent="0.25">
      <c r="A124" s="134">
        <v>20</v>
      </c>
      <c r="B124" s="66"/>
      <c r="C124" s="135" t="s">
        <v>14</v>
      </c>
      <c r="D124" s="135" t="s">
        <v>193</v>
      </c>
      <c r="E124" s="83"/>
    </row>
    <row r="125" spans="1:5" x14ac:dyDescent="0.25">
      <c r="A125" s="138">
        <v>40</v>
      </c>
      <c r="B125" s="66"/>
      <c r="C125" s="133" t="s">
        <v>14</v>
      </c>
      <c r="D125" s="133" t="s">
        <v>194</v>
      </c>
      <c r="E125" s="83"/>
    </row>
    <row r="126" spans="1:5" x14ac:dyDescent="0.25">
      <c r="A126" s="134">
        <v>1</v>
      </c>
      <c r="B126" s="66"/>
      <c r="C126" s="135" t="s">
        <v>28</v>
      </c>
      <c r="D126" s="135" t="s">
        <v>195</v>
      </c>
      <c r="E126" s="83"/>
    </row>
    <row r="127" spans="1:5" x14ac:dyDescent="0.25">
      <c r="A127" s="134">
        <v>60</v>
      </c>
      <c r="B127" s="66"/>
      <c r="C127" s="135" t="s">
        <v>14</v>
      </c>
      <c r="D127" s="135" t="s">
        <v>197</v>
      </c>
      <c r="E127" s="83"/>
    </row>
    <row r="128" spans="1:5" x14ac:dyDescent="0.25">
      <c r="A128" s="121">
        <v>30</v>
      </c>
      <c r="B128" s="66"/>
      <c r="C128" s="122" t="s">
        <v>14</v>
      </c>
      <c r="D128" s="122" t="s">
        <v>199</v>
      </c>
      <c r="E128" s="83"/>
    </row>
    <row r="129" spans="1:5" x14ac:dyDescent="0.25">
      <c r="A129" s="134">
        <v>50</v>
      </c>
      <c r="B129" s="66"/>
      <c r="C129" s="135" t="s">
        <v>14</v>
      </c>
      <c r="D129" s="135" t="s">
        <v>198</v>
      </c>
      <c r="E129" s="83"/>
    </row>
    <row r="130" spans="1:5" x14ac:dyDescent="0.25">
      <c r="A130" s="134">
        <v>20</v>
      </c>
      <c r="B130" s="66"/>
      <c r="C130" s="135" t="s">
        <v>14</v>
      </c>
      <c r="D130" s="135" t="s">
        <v>40</v>
      </c>
      <c r="E130" s="83"/>
    </row>
    <row r="131" spans="1:5" x14ac:dyDescent="0.25">
      <c r="A131" s="138">
        <v>1</v>
      </c>
      <c r="B131" s="66"/>
      <c r="C131" s="135" t="s">
        <v>272</v>
      </c>
      <c r="D131" s="135" t="s">
        <v>320</v>
      </c>
      <c r="E131" s="83"/>
    </row>
    <row r="132" spans="1:5" x14ac:dyDescent="0.25">
      <c r="A132" s="138">
        <v>10</v>
      </c>
      <c r="B132" s="66"/>
      <c r="C132" s="135" t="s">
        <v>14</v>
      </c>
      <c r="D132" s="135" t="s">
        <v>405</v>
      </c>
      <c r="E132" s="83"/>
    </row>
    <row r="133" spans="1:5" x14ac:dyDescent="0.25">
      <c r="A133" s="134">
        <v>120</v>
      </c>
      <c r="B133" s="66"/>
      <c r="C133" s="135" t="s">
        <v>14</v>
      </c>
      <c r="D133" s="135" t="s">
        <v>321</v>
      </c>
      <c r="E133" s="83"/>
    </row>
    <row r="134" spans="1:5" x14ac:dyDescent="0.25">
      <c r="A134" s="138">
        <v>10</v>
      </c>
      <c r="B134" s="66"/>
      <c r="C134" s="135" t="s">
        <v>24</v>
      </c>
      <c r="D134" s="135" t="s">
        <v>479</v>
      </c>
      <c r="E134" s="83"/>
    </row>
    <row r="135" spans="1:5" x14ac:dyDescent="0.25">
      <c r="A135" s="134">
        <v>1</v>
      </c>
      <c r="B135" s="66"/>
      <c r="C135" s="135" t="s">
        <v>24</v>
      </c>
      <c r="D135" s="135" t="s">
        <v>45</v>
      </c>
      <c r="E135" s="83"/>
    </row>
    <row r="136" spans="1:5" x14ac:dyDescent="0.25">
      <c r="A136" s="134">
        <v>30</v>
      </c>
      <c r="B136" s="66"/>
      <c r="C136" s="135" t="s">
        <v>14</v>
      </c>
      <c r="D136" s="135" t="s">
        <v>480</v>
      </c>
      <c r="E136" s="83"/>
    </row>
    <row r="137" spans="1:5" x14ac:dyDescent="0.25">
      <c r="A137" s="134">
        <v>1</v>
      </c>
      <c r="B137" s="66"/>
      <c r="C137" s="135" t="s">
        <v>206</v>
      </c>
      <c r="D137" s="135" t="s">
        <v>207</v>
      </c>
      <c r="E137" s="83"/>
    </row>
    <row r="138" spans="1:5" x14ac:dyDescent="0.25">
      <c r="A138" s="134">
        <v>40</v>
      </c>
      <c r="B138" s="66"/>
      <c r="C138" s="135" t="s">
        <v>14</v>
      </c>
      <c r="D138" s="135" t="s">
        <v>208</v>
      </c>
      <c r="E138" s="83"/>
    </row>
    <row r="139" spans="1:5" x14ac:dyDescent="0.25">
      <c r="A139" s="134">
        <v>10</v>
      </c>
      <c r="B139" s="66"/>
      <c r="C139" s="135" t="s">
        <v>14</v>
      </c>
      <c r="D139" s="135" t="s">
        <v>481</v>
      </c>
      <c r="E139" s="83"/>
    </row>
    <row r="140" spans="1:5" x14ac:dyDescent="0.25">
      <c r="A140" s="138">
        <v>10</v>
      </c>
      <c r="B140" s="66"/>
      <c r="C140" s="133" t="s">
        <v>14</v>
      </c>
      <c r="D140" s="133" t="s">
        <v>209</v>
      </c>
      <c r="E140" s="83"/>
    </row>
    <row r="141" spans="1:5" x14ac:dyDescent="0.25">
      <c r="A141" s="134">
        <v>30</v>
      </c>
      <c r="B141" s="66"/>
      <c r="C141" s="135" t="s">
        <v>14</v>
      </c>
      <c r="D141" s="135" t="s">
        <v>482</v>
      </c>
      <c r="E141" s="83"/>
    </row>
    <row r="142" spans="1:5" x14ac:dyDescent="0.25">
      <c r="A142" s="134">
        <v>1</v>
      </c>
      <c r="B142" s="66"/>
      <c r="C142" s="135" t="s">
        <v>28</v>
      </c>
      <c r="D142" s="135" t="s">
        <v>535</v>
      </c>
      <c r="E142" s="83"/>
    </row>
    <row r="143" spans="1:5" x14ac:dyDescent="0.25">
      <c r="A143" s="138">
        <v>3</v>
      </c>
      <c r="B143" s="66"/>
      <c r="C143" s="135" t="s">
        <v>324</v>
      </c>
      <c r="D143" s="135" t="s">
        <v>483</v>
      </c>
      <c r="E143" s="83"/>
    </row>
    <row r="144" spans="1:5" x14ac:dyDescent="0.25">
      <c r="A144" s="138">
        <v>1</v>
      </c>
      <c r="B144" s="66"/>
      <c r="C144" s="135" t="s">
        <v>27</v>
      </c>
      <c r="D144" s="135" t="s">
        <v>323</v>
      </c>
      <c r="E144" s="83"/>
    </row>
    <row r="145" spans="1:5" x14ac:dyDescent="0.25">
      <c r="A145" s="138">
        <v>10</v>
      </c>
      <c r="B145" s="66"/>
      <c r="C145" s="133" t="s">
        <v>14</v>
      </c>
      <c r="D145" s="133" t="s">
        <v>322</v>
      </c>
      <c r="E145" s="58"/>
    </row>
    <row r="146" spans="1:5" x14ac:dyDescent="0.25">
      <c r="A146" s="134">
        <v>40</v>
      </c>
      <c r="B146" s="66"/>
      <c r="C146" s="135" t="s">
        <v>14</v>
      </c>
      <c r="D146" s="135" t="s">
        <v>216</v>
      </c>
      <c r="E146" s="58"/>
    </row>
    <row r="147" spans="1:5" x14ac:dyDescent="0.25">
      <c r="A147" s="134">
        <v>10</v>
      </c>
      <c r="B147" s="66"/>
      <c r="C147" s="135" t="s">
        <v>14</v>
      </c>
      <c r="D147" s="187" t="s">
        <v>452</v>
      </c>
    </row>
    <row r="148" spans="1:5" ht="14.4" x14ac:dyDescent="0.25">
      <c r="A148" s="411" t="s">
        <v>338</v>
      </c>
      <c r="B148" s="340"/>
      <c r="C148" s="340"/>
      <c r="D148" s="341"/>
    </row>
    <row r="149" spans="1:5" x14ac:dyDescent="0.25">
      <c r="A149" s="134">
        <v>1</v>
      </c>
      <c r="B149" s="85"/>
      <c r="C149" s="122" t="s">
        <v>304</v>
      </c>
      <c r="D149" s="122" t="s">
        <v>339</v>
      </c>
    </row>
    <row r="150" spans="1:5" x14ac:dyDescent="0.25">
      <c r="A150" s="134">
        <v>3</v>
      </c>
      <c r="B150" s="85"/>
      <c r="C150" s="135" t="s">
        <v>340</v>
      </c>
      <c r="D150" s="135" t="s">
        <v>341</v>
      </c>
    </row>
    <row r="151" spans="1:5" x14ac:dyDescent="0.25">
      <c r="A151" s="138">
        <v>1</v>
      </c>
      <c r="B151" s="85"/>
      <c r="C151" s="133" t="s">
        <v>342</v>
      </c>
      <c r="D151" s="133" t="s">
        <v>343</v>
      </c>
    </row>
    <row r="152" spans="1:5" x14ac:dyDescent="0.25">
      <c r="A152" s="134">
        <v>2</v>
      </c>
      <c r="B152" s="85"/>
      <c r="C152" s="122" t="s">
        <v>344</v>
      </c>
      <c r="D152" s="122" t="s">
        <v>345</v>
      </c>
    </row>
    <row r="153" spans="1:5" x14ac:dyDescent="0.25">
      <c r="A153" s="138">
        <v>1</v>
      </c>
      <c r="B153" s="85"/>
      <c r="C153" s="133" t="s">
        <v>28</v>
      </c>
      <c r="D153" s="133" t="s">
        <v>346</v>
      </c>
    </row>
    <row r="154" spans="1:5" x14ac:dyDescent="0.25">
      <c r="A154" s="134">
        <v>1</v>
      </c>
      <c r="B154" s="85"/>
      <c r="C154" s="122" t="s">
        <v>206</v>
      </c>
      <c r="D154" s="122" t="s">
        <v>347</v>
      </c>
    </row>
    <row r="155" spans="1:5" x14ac:dyDescent="0.25">
      <c r="A155" s="189">
        <v>1</v>
      </c>
      <c r="B155" s="85"/>
      <c r="C155" s="111" t="s">
        <v>304</v>
      </c>
      <c r="D155" s="111" t="s">
        <v>348</v>
      </c>
    </row>
    <row r="156" spans="1:5" x14ac:dyDescent="0.25">
      <c r="A156" s="138">
        <v>1</v>
      </c>
      <c r="B156" s="85"/>
      <c r="C156" s="133" t="s">
        <v>272</v>
      </c>
      <c r="D156" s="133" t="s">
        <v>349</v>
      </c>
    </row>
    <row r="157" spans="1:5" x14ac:dyDescent="0.25">
      <c r="A157" s="134">
        <v>1</v>
      </c>
      <c r="B157" s="85"/>
      <c r="C157" s="135" t="s">
        <v>272</v>
      </c>
      <c r="D157" s="135" t="s">
        <v>350</v>
      </c>
    </row>
    <row r="158" spans="1:5" x14ac:dyDescent="0.25">
      <c r="A158" s="134">
        <v>1</v>
      </c>
      <c r="B158" s="85"/>
      <c r="C158" s="122" t="s">
        <v>304</v>
      </c>
      <c r="D158" s="122" t="s">
        <v>351</v>
      </c>
    </row>
    <row r="159" spans="1:5" x14ac:dyDescent="0.25">
      <c r="A159" s="134">
        <v>1</v>
      </c>
      <c r="B159" s="85"/>
      <c r="C159" s="122" t="s">
        <v>272</v>
      </c>
      <c r="D159" s="122" t="s">
        <v>352</v>
      </c>
    </row>
    <row r="160" spans="1:5" x14ac:dyDescent="0.25">
      <c r="A160" s="134">
        <v>1</v>
      </c>
      <c r="B160" s="85"/>
      <c r="C160" s="122" t="s">
        <v>28</v>
      </c>
      <c r="D160" s="122" t="s">
        <v>353</v>
      </c>
    </row>
    <row r="161" spans="1:4" x14ac:dyDescent="0.25">
      <c r="A161" s="134">
        <v>1</v>
      </c>
      <c r="B161" s="85"/>
      <c r="C161" s="122" t="s">
        <v>354</v>
      </c>
      <c r="D161" s="122" t="s">
        <v>355</v>
      </c>
    </row>
    <row r="162" spans="1:4" x14ac:dyDescent="0.25">
      <c r="A162" s="134">
        <v>1</v>
      </c>
      <c r="B162" s="85"/>
      <c r="C162" s="122" t="s">
        <v>201</v>
      </c>
      <c r="D162" s="122" t="s">
        <v>406</v>
      </c>
    </row>
    <row r="163" spans="1:4" x14ac:dyDescent="0.25">
      <c r="A163" s="134">
        <v>1</v>
      </c>
      <c r="B163" s="85"/>
      <c r="C163" s="135" t="s">
        <v>26</v>
      </c>
      <c r="D163" s="135" t="s">
        <v>356</v>
      </c>
    </row>
  </sheetData>
  <sheetProtection algorithmName="SHA-512" hashValue="Ih2jc53iLteX0tNhiZgwMm3JXp2xxxMbaglmFWMWOm9AvReUmKDkSWeArL0JmWaQElCvvI3lStnonPVqG5pyNg==" saltValue="JrDaEkjbY9doA4dXkniMhg==" spinCount="100000" sheet="1" objects="1" scenarios="1"/>
  <mergeCells count="16">
    <mergeCell ref="A89:D89"/>
    <mergeCell ref="A5:D5"/>
    <mergeCell ref="A104:D104"/>
    <mergeCell ref="A120:D120"/>
    <mergeCell ref="A148:D148"/>
    <mergeCell ref="A58:D58"/>
    <mergeCell ref="A99:D99"/>
    <mergeCell ref="A57:D57"/>
    <mergeCell ref="A68:D68"/>
    <mergeCell ref="A1:E1"/>
    <mergeCell ref="A48:E49"/>
    <mergeCell ref="A2:E3"/>
    <mergeCell ref="A51:D51"/>
    <mergeCell ref="A12:D12"/>
    <mergeCell ref="A13:D13"/>
    <mergeCell ref="A24:D24"/>
  </mergeCells>
  <pageMargins left="0.7" right="0.7" top="0.75" bottom="0.75" header="0.3" footer="0.3"/>
  <pageSetup scale="97" fitToHeight="2" orientation="portrait" r:id="rId1"/>
  <headerFooter>
    <oddFooter xml:space="preserve">&amp;CCurriculum for Agricultural Science Education © 2019 APT – Local Supplies – Page &amp;P
</oddFooter>
  </headerFooter>
  <rowBreaks count="3" manualBreakCount="3">
    <brk id="42" max="4" man="1"/>
    <brk id="88" max="4" man="1"/>
    <brk id="119"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showGridLines="0" view="pageLayout" zoomScaleNormal="100" workbookViewId="0">
      <selection activeCell="A2" sqref="A2:H2"/>
    </sheetView>
  </sheetViews>
  <sheetFormatPr defaultColWidth="8.77734375" defaultRowHeight="13.8" x14ac:dyDescent="0.25"/>
  <cols>
    <col min="1" max="1" width="15.21875" style="51" customWidth="1"/>
    <col min="2" max="2" width="8.77734375" style="44" customWidth="1"/>
    <col min="3" max="3" width="8.44140625" style="44" customWidth="1"/>
    <col min="4" max="4" width="13.77734375" style="44" customWidth="1"/>
    <col min="5" max="5" width="30" style="44" customWidth="1"/>
    <col min="6" max="6" width="17.33203125" style="44" customWidth="1"/>
    <col min="7" max="7" width="9.21875" style="44" customWidth="1"/>
    <col min="8" max="8" width="16.21875" style="44" customWidth="1"/>
    <col min="9" max="249" width="9.21875" style="44" customWidth="1"/>
    <col min="250" max="250" width="8.21875" style="44" customWidth="1"/>
    <col min="251" max="16384" width="8.77734375" style="44"/>
  </cols>
  <sheetData>
    <row r="1" spans="1:8" ht="65.099999999999994" customHeight="1" x14ac:dyDescent="0.3">
      <c r="A1" s="306"/>
      <c r="B1" s="266"/>
      <c r="C1" s="266"/>
      <c r="D1" s="266"/>
      <c r="E1" s="266"/>
      <c r="F1" s="266"/>
      <c r="G1" s="266"/>
      <c r="H1" s="266"/>
    </row>
    <row r="2" spans="1:8" ht="49.5" customHeight="1" x14ac:dyDescent="0.3">
      <c r="A2" s="307" t="s">
        <v>365</v>
      </c>
      <c r="B2" s="308"/>
      <c r="C2" s="308"/>
      <c r="D2" s="308"/>
      <c r="E2" s="308"/>
      <c r="F2" s="308"/>
      <c r="G2" s="308"/>
      <c r="H2" s="308"/>
    </row>
    <row r="3" spans="1:8" ht="15.6" x14ac:dyDescent="0.3">
      <c r="A3" s="244"/>
      <c r="B3" s="245"/>
      <c r="C3" s="245"/>
      <c r="D3" s="245"/>
      <c r="E3" s="245"/>
      <c r="F3" s="245"/>
      <c r="G3" s="245"/>
      <c r="H3" s="245"/>
    </row>
    <row r="4" spans="1:8" ht="15" customHeight="1" x14ac:dyDescent="0.25">
      <c r="A4" s="301" t="s">
        <v>46</v>
      </c>
      <c r="B4" s="302"/>
      <c r="C4" s="287"/>
      <c r="D4" s="305"/>
      <c r="E4" s="305"/>
      <c r="F4" s="305"/>
      <c r="G4" s="125"/>
      <c r="H4" s="125"/>
    </row>
    <row r="5" spans="1:8" ht="15" customHeight="1" x14ac:dyDescent="0.25">
      <c r="A5" s="301" t="s">
        <v>47</v>
      </c>
      <c r="B5" s="302"/>
      <c r="C5" s="287"/>
      <c r="D5" s="305"/>
      <c r="E5" s="305"/>
      <c r="F5" s="305"/>
      <c r="G5" s="125"/>
      <c r="H5" s="125"/>
    </row>
    <row r="6" spans="1:8" ht="15" customHeight="1" x14ac:dyDescent="0.25">
      <c r="A6" s="301" t="s">
        <v>54</v>
      </c>
      <c r="B6" s="302"/>
      <c r="C6" s="303"/>
      <c r="D6" s="304"/>
      <c r="E6" s="304"/>
      <c r="F6" s="304"/>
      <c r="G6" s="125"/>
      <c r="H6" s="125"/>
    </row>
    <row r="7" spans="1:8" ht="15" customHeight="1" x14ac:dyDescent="0.25">
      <c r="A7" s="301" t="s">
        <v>98</v>
      </c>
      <c r="B7" s="302"/>
      <c r="C7" s="287"/>
      <c r="D7" s="305"/>
      <c r="E7" s="305"/>
      <c r="F7" s="305"/>
      <c r="G7" s="125"/>
      <c r="H7" s="125"/>
    </row>
    <row r="8" spans="1:8" ht="15" customHeight="1" x14ac:dyDescent="0.25">
      <c r="A8" s="301" t="s">
        <v>114</v>
      </c>
      <c r="B8" s="302"/>
      <c r="C8" s="287"/>
      <c r="D8" s="305"/>
      <c r="E8" s="305"/>
      <c r="F8" s="305"/>
      <c r="G8" s="125"/>
      <c r="H8" s="125"/>
    </row>
    <row r="9" spans="1:8" ht="15" customHeight="1" x14ac:dyDescent="0.25">
      <c r="A9" s="297" t="s">
        <v>48</v>
      </c>
      <c r="B9" s="298"/>
      <c r="C9" s="298"/>
      <c r="D9" s="299"/>
      <c r="E9" s="297" t="s">
        <v>49</v>
      </c>
      <c r="F9" s="300"/>
      <c r="G9" s="125"/>
      <c r="H9" s="125"/>
    </row>
    <row r="10" spans="1:8" ht="15" x14ac:dyDescent="0.25">
      <c r="A10" s="293"/>
      <c r="B10" s="294"/>
      <c r="C10" s="294"/>
      <c r="D10" s="295"/>
      <c r="E10" s="296"/>
      <c r="F10" s="295"/>
      <c r="G10" s="125"/>
      <c r="H10" s="125"/>
    </row>
    <row r="11" spans="1:8" x14ac:dyDescent="0.25">
      <c r="A11" s="283" t="s">
        <v>55</v>
      </c>
      <c r="B11" s="284"/>
      <c r="C11" s="284"/>
      <c r="D11" s="285"/>
      <c r="E11" s="283" t="s">
        <v>50</v>
      </c>
      <c r="F11" s="286"/>
      <c r="G11" s="125"/>
      <c r="H11" s="125"/>
    </row>
    <row r="12" spans="1:8" ht="15" x14ac:dyDescent="0.25">
      <c r="A12" s="293"/>
      <c r="B12" s="294"/>
      <c r="C12" s="294"/>
      <c r="D12" s="295"/>
      <c r="E12" s="296"/>
      <c r="F12" s="295"/>
      <c r="G12" s="125"/>
      <c r="H12" s="125"/>
    </row>
    <row r="13" spans="1:8" x14ac:dyDescent="0.25">
      <c r="A13" s="283" t="s">
        <v>50</v>
      </c>
      <c r="B13" s="284"/>
      <c r="C13" s="284"/>
      <c r="D13" s="285"/>
      <c r="E13" s="283" t="s">
        <v>50</v>
      </c>
      <c r="F13" s="286"/>
      <c r="G13" s="125"/>
      <c r="H13" s="125"/>
    </row>
    <row r="14" spans="1:8" ht="15" x14ac:dyDescent="0.25">
      <c r="A14" s="293"/>
      <c r="B14" s="294"/>
      <c r="C14" s="294"/>
      <c r="D14" s="295"/>
      <c r="E14" s="296"/>
      <c r="F14" s="295"/>
      <c r="G14" s="125"/>
      <c r="H14" s="125"/>
    </row>
    <row r="15" spans="1:8" x14ac:dyDescent="0.25">
      <c r="A15" s="283" t="s">
        <v>51</v>
      </c>
      <c r="B15" s="284"/>
      <c r="C15" s="284"/>
      <c r="D15" s="285"/>
      <c r="E15" s="283" t="s">
        <v>51</v>
      </c>
      <c r="F15" s="286"/>
      <c r="G15" s="125"/>
      <c r="H15" s="125"/>
    </row>
    <row r="16" spans="1:8" ht="15" x14ac:dyDescent="0.25">
      <c r="A16" s="287"/>
      <c r="B16" s="288"/>
      <c r="C16" s="289"/>
      <c r="D16" s="290"/>
      <c r="E16" s="241"/>
      <c r="F16" s="243"/>
      <c r="G16" s="125"/>
      <c r="H16" s="125"/>
    </row>
    <row r="17" spans="1:10" x14ac:dyDescent="0.25">
      <c r="A17" s="291" t="s">
        <v>52</v>
      </c>
      <c r="B17" s="292"/>
      <c r="C17" s="283" t="s">
        <v>53</v>
      </c>
      <c r="D17" s="285"/>
      <c r="E17" s="242" t="s">
        <v>52</v>
      </c>
      <c r="F17" s="242" t="s">
        <v>53</v>
      </c>
      <c r="G17" s="125"/>
      <c r="H17" s="125"/>
    </row>
    <row r="18" spans="1:10" x14ac:dyDescent="0.25">
      <c r="A18" s="44"/>
      <c r="B18" s="50"/>
    </row>
    <row r="19" spans="1:10" s="45" customFormat="1" ht="26.4" x14ac:dyDescent="0.3">
      <c r="A19" s="60" t="s">
        <v>7</v>
      </c>
      <c r="B19" s="60" t="s">
        <v>8</v>
      </c>
      <c r="C19" s="267" t="s">
        <v>11</v>
      </c>
      <c r="D19" s="268"/>
      <c r="E19" s="268"/>
      <c r="F19" s="61" t="s">
        <v>59</v>
      </c>
      <c r="G19" s="61" t="s">
        <v>78</v>
      </c>
      <c r="H19" s="61" t="s">
        <v>79</v>
      </c>
    </row>
    <row r="20" spans="1:10" s="45" customFormat="1" ht="26.25" customHeight="1" x14ac:dyDescent="0.25">
      <c r="A20" s="62">
        <v>20</v>
      </c>
      <c r="B20" s="101"/>
      <c r="C20" s="269" t="s">
        <v>638</v>
      </c>
      <c r="D20" s="270"/>
      <c r="E20" s="271"/>
      <c r="F20" s="255" t="s">
        <v>637</v>
      </c>
      <c r="G20" s="158">
        <v>112</v>
      </c>
      <c r="H20" s="192">
        <f>SUM(B20*G20)</f>
        <v>0</v>
      </c>
    </row>
    <row r="21" spans="1:10" ht="14.4" x14ac:dyDescent="0.3">
      <c r="A21" s="272"/>
      <c r="B21" s="273"/>
      <c r="C21" s="273"/>
      <c r="D21" s="273"/>
    </row>
    <row r="22" spans="1:10" ht="14.4" x14ac:dyDescent="0.3">
      <c r="A22" s="47"/>
      <c r="B22" s="63"/>
      <c r="C22" s="63"/>
      <c r="D22" s="63"/>
    </row>
    <row r="23" spans="1:10" ht="17.399999999999999" x14ac:dyDescent="0.3">
      <c r="A23" s="274"/>
      <c r="B23" s="275"/>
      <c r="C23" s="275"/>
      <c r="D23" s="275"/>
      <c r="E23" s="276"/>
      <c r="F23" s="276"/>
    </row>
    <row r="24" spans="1:10" ht="17.399999999999999" x14ac:dyDescent="0.3">
      <c r="A24" s="277" t="s">
        <v>30</v>
      </c>
      <c r="B24" s="278"/>
      <c r="C24" s="278"/>
      <c r="D24" s="278"/>
      <c r="E24" s="278"/>
      <c r="F24" s="278"/>
      <c r="G24" s="279"/>
      <c r="H24" s="92">
        <f>SUM(H20:H20)</f>
        <v>0</v>
      </c>
    </row>
    <row r="25" spans="1:10" ht="17.399999999999999" x14ac:dyDescent="0.3">
      <c r="A25" s="96"/>
      <c r="B25" s="97"/>
      <c r="C25" s="97"/>
      <c r="D25" s="97"/>
      <c r="E25" s="98"/>
      <c r="F25" s="99"/>
      <c r="G25" s="100" t="s">
        <v>364</v>
      </c>
      <c r="H25" s="46">
        <f>H24*0.15</f>
        <v>0</v>
      </c>
    </row>
    <row r="26" spans="1:10" ht="17.399999999999999" x14ac:dyDescent="0.3">
      <c r="A26" s="94"/>
      <c r="B26" s="95"/>
      <c r="C26" s="95"/>
      <c r="D26" s="95"/>
      <c r="E26" s="95"/>
      <c r="F26" s="95"/>
      <c r="G26" s="102" t="s">
        <v>31</v>
      </c>
      <c r="H26" s="46">
        <f>(H24-H25)*0.07</f>
        <v>0</v>
      </c>
    </row>
    <row r="27" spans="1:10" ht="17.399999999999999" x14ac:dyDescent="0.3">
      <c r="A27" s="280" t="s">
        <v>109</v>
      </c>
      <c r="B27" s="281"/>
      <c r="C27" s="281"/>
      <c r="D27" s="281"/>
      <c r="E27" s="281"/>
      <c r="F27" s="281"/>
      <c r="G27" s="282"/>
      <c r="H27" s="93">
        <f>H24-H25+H26</f>
        <v>0</v>
      </c>
    </row>
    <row r="28" spans="1:10" x14ac:dyDescent="0.25">
      <c r="A28" s="47"/>
      <c r="B28" s="47"/>
      <c r="C28" s="48"/>
      <c r="D28" s="49"/>
    </row>
    <row r="29" spans="1:10" ht="45" customHeight="1" x14ac:dyDescent="0.3">
      <c r="A29" s="265"/>
      <c r="B29" s="265"/>
      <c r="C29" s="265"/>
      <c r="D29" s="265"/>
      <c r="E29" s="265"/>
      <c r="F29" s="266"/>
      <c r="G29" s="266"/>
      <c r="H29" s="266"/>
    </row>
    <row r="30" spans="1:10" ht="17.399999999999999" x14ac:dyDescent="0.3">
      <c r="A30" s="44"/>
      <c r="E30" s="59"/>
      <c r="F30" s="249"/>
      <c r="G30" s="249"/>
      <c r="H30" s="249"/>
      <c r="I30" s="246"/>
      <c r="J30" s="246"/>
    </row>
    <row r="31" spans="1:10" x14ac:dyDescent="0.25">
      <c r="A31" s="44"/>
    </row>
    <row r="32" spans="1:10" x14ac:dyDescent="0.25">
      <c r="A32" s="44"/>
      <c r="B32" s="50"/>
    </row>
    <row r="33" spans="1:2" x14ac:dyDescent="0.25">
      <c r="A33" s="44"/>
      <c r="B33" s="50"/>
    </row>
    <row r="39" spans="1:2" x14ac:dyDescent="0.25">
      <c r="A39" s="44"/>
      <c r="B39" s="50"/>
    </row>
    <row r="40" spans="1:2" x14ac:dyDescent="0.25">
      <c r="A40" s="44"/>
      <c r="B40" s="50"/>
    </row>
    <row r="41" spans="1:2" x14ac:dyDescent="0.25">
      <c r="A41" s="44"/>
      <c r="B41" s="50"/>
    </row>
    <row r="42" spans="1:2" x14ac:dyDescent="0.25">
      <c r="A42" s="44"/>
      <c r="B42" s="50"/>
    </row>
    <row r="43" spans="1:2" x14ac:dyDescent="0.25">
      <c r="A43" s="44"/>
      <c r="B43" s="50"/>
    </row>
    <row r="44" spans="1:2" x14ac:dyDescent="0.25">
      <c r="A44" s="44"/>
      <c r="B44" s="50"/>
    </row>
    <row r="45" spans="1:2" x14ac:dyDescent="0.25">
      <c r="A45" s="44"/>
      <c r="B45" s="50"/>
    </row>
    <row r="46" spans="1:2" x14ac:dyDescent="0.25">
      <c r="A46" s="44"/>
      <c r="B46" s="50"/>
    </row>
    <row r="47" spans="1:2" x14ac:dyDescent="0.25">
      <c r="A47" s="44"/>
      <c r="B47" s="50"/>
    </row>
    <row r="48" spans="1:2" x14ac:dyDescent="0.25">
      <c r="A48" s="44"/>
      <c r="B48" s="50"/>
    </row>
    <row r="49" spans="1:2" x14ac:dyDescent="0.25">
      <c r="A49" s="44"/>
      <c r="B49" s="50"/>
    </row>
    <row r="50" spans="1:2" x14ac:dyDescent="0.25">
      <c r="A50" s="44"/>
      <c r="B50" s="50"/>
    </row>
    <row r="51" spans="1:2" x14ac:dyDescent="0.25">
      <c r="A51" s="44"/>
      <c r="B51" s="50"/>
    </row>
    <row r="52" spans="1:2" x14ac:dyDescent="0.25">
      <c r="A52" s="44"/>
      <c r="B52" s="50"/>
    </row>
    <row r="53" spans="1:2" x14ac:dyDescent="0.25">
      <c r="A53" s="44"/>
      <c r="B53" s="50"/>
    </row>
    <row r="54" spans="1:2" x14ac:dyDescent="0.25">
      <c r="A54" s="44"/>
      <c r="B54" s="50"/>
    </row>
    <row r="55" spans="1:2" x14ac:dyDescent="0.25">
      <c r="A55" s="44"/>
      <c r="B55" s="50"/>
    </row>
    <row r="56" spans="1:2" x14ac:dyDescent="0.25">
      <c r="A56" s="44"/>
      <c r="B56" s="50"/>
    </row>
    <row r="57" spans="1:2" x14ac:dyDescent="0.25">
      <c r="A57" s="44"/>
      <c r="B57" s="50"/>
    </row>
    <row r="58" spans="1:2" x14ac:dyDescent="0.25">
      <c r="A58" s="44"/>
      <c r="B58" s="50"/>
    </row>
    <row r="59" spans="1:2" x14ac:dyDescent="0.25">
      <c r="A59" s="44"/>
      <c r="B59" s="50"/>
    </row>
    <row r="60" spans="1:2" x14ac:dyDescent="0.25">
      <c r="A60" s="44"/>
      <c r="B60" s="50"/>
    </row>
    <row r="61" spans="1:2" x14ac:dyDescent="0.25">
      <c r="A61" s="44"/>
      <c r="B61" s="50"/>
    </row>
  </sheetData>
  <sheetProtection algorithmName="SHA-512" hashValue="7VzMI3zGlX+TOHfqq7zsLsregT6Uw9JVXtuyuDWIbDh/nk0s4NIgl3NTqsrLtSmZrcJ/mxMHhTONSrEXqcgvNg==" saltValue="7OOcCZMjJkfQrBrNQH0sXw==" spinCount="100000" sheet="1"/>
  <mergeCells count="37">
    <mergeCell ref="A1:H1"/>
    <mergeCell ref="A2:H2"/>
    <mergeCell ref="A4:B4"/>
    <mergeCell ref="C4:F4"/>
    <mergeCell ref="A5:B5"/>
    <mergeCell ref="C5:F5"/>
    <mergeCell ref="A6:B6"/>
    <mergeCell ref="C6:F6"/>
    <mergeCell ref="A7:B7"/>
    <mergeCell ref="C7:F7"/>
    <mergeCell ref="A8:B8"/>
    <mergeCell ref="C8:F8"/>
    <mergeCell ref="A9:D9"/>
    <mergeCell ref="E9:F9"/>
    <mergeCell ref="A10:D10"/>
    <mergeCell ref="E10:F10"/>
    <mergeCell ref="A11:D11"/>
    <mergeCell ref="E11:F11"/>
    <mergeCell ref="A12:D12"/>
    <mergeCell ref="E12:F12"/>
    <mergeCell ref="A13:D13"/>
    <mergeCell ref="E13:F13"/>
    <mergeCell ref="A14:D14"/>
    <mergeCell ref="E14:F14"/>
    <mergeCell ref="A15:D15"/>
    <mergeCell ref="E15:F15"/>
    <mergeCell ref="A16:B16"/>
    <mergeCell ref="C16:D16"/>
    <mergeCell ref="A17:B17"/>
    <mergeCell ref="C17:D17"/>
    <mergeCell ref="A29:H29"/>
    <mergeCell ref="C19:E19"/>
    <mergeCell ref="C20:E20"/>
    <mergeCell ref="A21:D21"/>
    <mergeCell ref="A23:F23"/>
    <mergeCell ref="A24:G24"/>
    <mergeCell ref="A27:G27"/>
  </mergeCells>
  <printOptions horizontalCentered="1" verticalCentered="1"/>
  <pageMargins left="0.7" right="0.7" top="0.75" bottom="0.75" header="0.3" footer="0.3"/>
  <pageSetup scale="86" orientation="landscape" r:id="rId1"/>
  <headerFooter>
    <oddFooter>&amp;CCurriculum for Agricultural Science Education © 2019 APT – American Technical Publishers – 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
  <sheetViews>
    <sheetView showGridLines="0" view="pageLayout" zoomScaleNormal="100" workbookViewId="0">
      <selection activeCell="A2" sqref="A2:J2"/>
    </sheetView>
  </sheetViews>
  <sheetFormatPr defaultColWidth="9.21875" defaultRowHeight="14.4" x14ac:dyDescent="0.3"/>
  <cols>
    <col min="1" max="1" width="7.77734375" style="114" customWidth="1"/>
    <col min="2" max="9" width="9.21875" style="114"/>
    <col min="10" max="10" width="10.77734375" style="114" customWidth="1"/>
    <col min="11" max="16384" width="9.21875" style="114"/>
  </cols>
  <sheetData>
    <row r="1" spans="1:12" ht="65.25" customHeight="1" x14ac:dyDescent="0.3">
      <c r="A1" s="312"/>
      <c r="B1" s="312"/>
      <c r="C1" s="312"/>
      <c r="D1" s="312"/>
      <c r="E1" s="312"/>
      <c r="F1" s="312"/>
      <c r="G1" s="312"/>
      <c r="H1" s="312"/>
      <c r="I1" s="312"/>
      <c r="J1" s="312"/>
    </row>
    <row r="2" spans="1:12" ht="22.5" customHeight="1" x14ac:dyDescent="0.5">
      <c r="A2" s="313" t="s">
        <v>121</v>
      </c>
      <c r="B2" s="313"/>
      <c r="C2" s="313"/>
      <c r="D2" s="313"/>
      <c r="E2" s="313"/>
      <c r="F2" s="313"/>
      <c r="G2" s="313"/>
      <c r="H2" s="313"/>
      <c r="I2" s="313"/>
      <c r="J2" s="313"/>
      <c r="K2" s="104"/>
      <c r="L2" s="104"/>
    </row>
    <row r="3" spans="1:12" x14ac:dyDescent="0.3">
      <c r="A3" s="103"/>
      <c r="B3" s="103"/>
      <c r="C3" s="103"/>
      <c r="D3" s="103"/>
      <c r="E3" s="103"/>
      <c r="F3" s="103"/>
      <c r="G3" s="103"/>
      <c r="H3" s="103"/>
      <c r="I3" s="103"/>
      <c r="J3" s="103"/>
    </row>
    <row r="4" spans="1:12" ht="43.2" customHeight="1" x14ac:dyDescent="0.3">
      <c r="A4" s="309" t="s">
        <v>106</v>
      </c>
      <c r="B4" s="309"/>
      <c r="C4" s="309"/>
      <c r="D4" s="309"/>
      <c r="E4" s="309"/>
      <c r="F4" s="309"/>
      <c r="G4" s="309"/>
      <c r="H4" s="309"/>
      <c r="I4" s="309"/>
      <c r="J4" s="309"/>
    </row>
    <row r="5" spans="1:12" ht="71.400000000000006" customHeight="1" x14ac:dyDescent="0.3">
      <c r="A5" s="309" t="s">
        <v>620</v>
      </c>
      <c r="B5" s="309"/>
      <c r="C5" s="309"/>
      <c r="D5" s="309"/>
      <c r="E5" s="309"/>
      <c r="F5" s="309"/>
      <c r="G5" s="309"/>
      <c r="H5" s="309"/>
      <c r="I5" s="309"/>
      <c r="J5" s="309"/>
    </row>
    <row r="6" spans="1:12" s="56" customFormat="1" ht="47.1" customHeight="1" x14ac:dyDescent="0.3">
      <c r="A6" s="309" t="s">
        <v>531</v>
      </c>
      <c r="B6" s="309"/>
      <c r="C6" s="309"/>
      <c r="D6" s="309"/>
      <c r="E6" s="309"/>
      <c r="F6" s="309"/>
      <c r="G6" s="309"/>
      <c r="H6" s="309"/>
      <c r="I6" s="309"/>
      <c r="J6" s="309"/>
    </row>
    <row r="7" spans="1:12" ht="94.05" customHeight="1" x14ac:dyDescent="0.3">
      <c r="A7" s="309" t="s">
        <v>111</v>
      </c>
      <c r="B7" s="309"/>
      <c r="C7" s="309"/>
      <c r="D7" s="309"/>
      <c r="E7" s="309"/>
      <c r="F7" s="309"/>
      <c r="G7" s="309"/>
      <c r="H7" s="309"/>
      <c r="I7" s="309"/>
      <c r="J7" s="309"/>
    </row>
    <row r="8" spans="1:12" ht="92.25" customHeight="1" x14ac:dyDescent="0.3">
      <c r="A8" s="309" t="s">
        <v>530</v>
      </c>
      <c r="B8" s="309"/>
      <c r="C8" s="309"/>
      <c r="D8" s="309"/>
      <c r="E8" s="309"/>
      <c r="F8" s="309"/>
      <c r="G8" s="309"/>
      <c r="H8" s="309"/>
      <c r="I8" s="309"/>
      <c r="J8" s="309"/>
    </row>
    <row r="9" spans="1:12" ht="128.55000000000001" customHeight="1" x14ac:dyDescent="0.3">
      <c r="A9" s="247"/>
      <c r="B9" s="247"/>
      <c r="C9" s="247"/>
      <c r="D9" s="247"/>
      <c r="E9" s="247"/>
      <c r="F9" s="247"/>
      <c r="G9" s="247"/>
      <c r="H9" s="247"/>
      <c r="I9" s="247"/>
      <c r="J9" s="247"/>
    </row>
    <row r="10" spans="1:12" ht="15.6" customHeight="1" x14ac:dyDescent="0.3">
      <c r="A10" s="311" t="s">
        <v>105</v>
      </c>
      <c r="B10" s="311"/>
      <c r="C10" s="311"/>
      <c r="D10" s="311"/>
      <c r="E10" s="311"/>
      <c r="F10" s="311"/>
      <c r="G10" s="311"/>
      <c r="H10" s="311"/>
      <c r="I10" s="311"/>
      <c r="J10" s="311"/>
    </row>
    <row r="11" spans="1:12" ht="30.6" customHeight="1" x14ac:dyDescent="0.3">
      <c r="A11" s="309" t="s">
        <v>104</v>
      </c>
      <c r="B11" s="309"/>
      <c r="C11" s="309"/>
      <c r="D11" s="309"/>
      <c r="E11" s="309"/>
      <c r="F11" s="309"/>
      <c r="G11" s="309"/>
      <c r="H11" s="309"/>
      <c r="I11" s="309"/>
      <c r="J11" s="309"/>
    </row>
    <row r="12" spans="1:12" ht="33.6" customHeight="1" x14ac:dyDescent="0.3">
      <c r="A12" s="309" t="s">
        <v>103</v>
      </c>
      <c r="B12" s="309"/>
      <c r="C12" s="309"/>
      <c r="D12" s="309"/>
      <c r="E12" s="309"/>
      <c r="F12" s="309"/>
      <c r="G12" s="309"/>
      <c r="H12" s="309"/>
      <c r="I12" s="309"/>
      <c r="J12" s="309"/>
    </row>
    <row r="13" spans="1:12" ht="31.05" customHeight="1" x14ac:dyDescent="0.3">
      <c r="A13" s="309" t="s">
        <v>619</v>
      </c>
      <c r="B13" s="309"/>
      <c r="C13" s="309"/>
      <c r="D13" s="309"/>
      <c r="E13" s="309"/>
      <c r="F13" s="309"/>
      <c r="G13" s="309"/>
      <c r="H13" s="309"/>
      <c r="I13" s="309"/>
      <c r="J13" s="309"/>
    </row>
    <row r="14" spans="1:12" ht="35.1" customHeight="1" x14ac:dyDescent="0.3">
      <c r="A14" s="309" t="s">
        <v>102</v>
      </c>
      <c r="B14" s="309"/>
      <c r="C14" s="309"/>
      <c r="D14" s="309"/>
      <c r="E14" s="309"/>
      <c r="F14" s="309"/>
      <c r="G14" s="309"/>
      <c r="H14" s="309"/>
      <c r="I14" s="309"/>
      <c r="J14" s="309"/>
    </row>
    <row r="15" spans="1:12" ht="52.05" customHeight="1" x14ac:dyDescent="0.3">
      <c r="A15" s="309" t="s">
        <v>101</v>
      </c>
      <c r="B15" s="309"/>
      <c r="C15" s="309"/>
      <c r="D15" s="309"/>
      <c r="E15" s="309"/>
      <c r="F15" s="309"/>
      <c r="G15" s="309"/>
      <c r="H15" s="309"/>
      <c r="I15" s="309"/>
      <c r="J15" s="309"/>
    </row>
    <row r="16" spans="1:12" ht="15.6" x14ac:dyDescent="0.3">
      <c r="A16" s="310" t="s">
        <v>112</v>
      </c>
      <c r="B16" s="310"/>
      <c r="C16" s="310"/>
      <c r="D16" s="310"/>
      <c r="E16" s="310"/>
      <c r="F16" s="310"/>
      <c r="G16" s="310"/>
      <c r="H16" s="310"/>
      <c r="I16" s="310"/>
      <c r="J16" s="310"/>
    </row>
  </sheetData>
  <sheetProtection algorithmName="SHA-512" hashValue="UDygie8Uz0FdlZ9lKn7ZPz8opHHccfmC5XKLYDMOUYStvCnmqIxqnRGwwrZfnhOnMGSNF7B7uA7WzRvOLUKkqg==" saltValue="66GWVlacuco1vNXj+OR5mw==" spinCount="100000" sheet="1"/>
  <mergeCells count="14">
    <mergeCell ref="A11:J11"/>
    <mergeCell ref="A10:J10"/>
    <mergeCell ref="A1:J1"/>
    <mergeCell ref="A2:J2"/>
    <mergeCell ref="A4:J4"/>
    <mergeCell ref="A6:J6"/>
    <mergeCell ref="A7:J7"/>
    <mergeCell ref="A8:J8"/>
    <mergeCell ref="A5:J5"/>
    <mergeCell ref="A12:J12"/>
    <mergeCell ref="A13:J13"/>
    <mergeCell ref="A14:J14"/>
    <mergeCell ref="A15:J15"/>
    <mergeCell ref="A16:J16"/>
  </mergeCells>
  <hyperlinks>
    <hyperlink ref="A16:J16" r:id="rId1" display="For more information or to order accounts, visit the CASE Website."/>
  </hyperlinks>
  <pageMargins left="0.7" right="0.7" top="0.75" bottom="0.75" header="0.3" footer="0.3"/>
  <pageSetup scale="85" orientation="portrait" r:id="rId2"/>
  <headerFooter>
    <oddFooter>&amp;CCurriculum for Agricultural Science Education © 2019 APT – CASE Online – Page &amp;P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1"/>
  <sheetViews>
    <sheetView showGridLines="0" view="pageLayout" zoomScaleNormal="100" workbookViewId="0">
      <selection activeCell="A2" sqref="A2:G2"/>
    </sheetView>
  </sheetViews>
  <sheetFormatPr defaultColWidth="8.77734375" defaultRowHeight="14.4" x14ac:dyDescent="0.3"/>
  <cols>
    <col min="1" max="1" width="14" style="4" customWidth="1"/>
    <col min="2" max="2" width="9.77734375" style="2" customWidth="1"/>
    <col min="3" max="3" width="13.77734375" style="4" customWidth="1"/>
    <col min="4" max="4" width="9.44140625" style="2" customWidth="1"/>
    <col min="5" max="5" width="53.21875" style="2" customWidth="1"/>
    <col min="6" max="6" width="13.21875" style="2" customWidth="1"/>
    <col min="7" max="7" width="13.44140625" style="2" customWidth="1"/>
    <col min="8" max="250" width="9.21875" style="2" customWidth="1"/>
    <col min="251" max="251" width="8.21875" style="2" customWidth="1"/>
    <col min="252" max="16384" width="8.77734375" style="2"/>
  </cols>
  <sheetData>
    <row r="1" spans="1:9" ht="128.25" customHeight="1" x14ac:dyDescent="0.3">
      <c r="A1" s="314" t="s">
        <v>94</v>
      </c>
      <c r="B1" s="314"/>
      <c r="C1" s="314"/>
      <c r="D1" s="314"/>
      <c r="E1" s="314"/>
      <c r="F1" s="314"/>
      <c r="G1" s="315"/>
      <c r="I1" s="250"/>
    </row>
    <row r="2" spans="1:9" s="125" customFormat="1" ht="51.75" customHeight="1" x14ac:dyDescent="0.4">
      <c r="A2" s="316" t="s">
        <v>624</v>
      </c>
      <c r="B2" s="317"/>
      <c r="C2" s="317"/>
      <c r="D2" s="317"/>
      <c r="E2" s="317"/>
      <c r="F2" s="317"/>
      <c r="G2" s="317"/>
      <c r="I2" s="31"/>
    </row>
    <row r="3" spans="1:9" s="125" customFormat="1" ht="45" customHeight="1" x14ac:dyDescent="0.35">
      <c r="A3" s="318" t="s">
        <v>623</v>
      </c>
      <c r="B3" s="319"/>
      <c r="C3" s="319"/>
      <c r="D3" s="319"/>
      <c r="E3" s="319"/>
      <c r="F3" s="319"/>
      <c r="G3" s="319"/>
      <c r="I3" s="31"/>
    </row>
    <row r="4" spans="1:9" s="125" customFormat="1" ht="30" x14ac:dyDescent="0.5">
      <c r="A4" s="323" t="s">
        <v>121</v>
      </c>
      <c r="B4" s="323"/>
      <c r="C4" s="323"/>
      <c r="D4" s="323"/>
      <c r="E4" s="323"/>
      <c r="F4" s="323"/>
      <c r="G4" s="324"/>
    </row>
    <row r="5" spans="1:9" s="125" customFormat="1" ht="31.5" customHeight="1" x14ac:dyDescent="0.25">
      <c r="A5" s="13" t="s">
        <v>7</v>
      </c>
      <c r="B5" s="3" t="s">
        <v>8</v>
      </c>
      <c r="C5" s="3" t="s">
        <v>9</v>
      </c>
      <c r="D5" s="3" t="s">
        <v>10</v>
      </c>
      <c r="E5" s="3" t="s">
        <v>11</v>
      </c>
      <c r="F5" s="3" t="s">
        <v>12</v>
      </c>
      <c r="G5" s="3" t="s">
        <v>13</v>
      </c>
    </row>
    <row r="6" spans="1:9" s="32" customFormat="1" ht="27.6" customHeight="1" x14ac:dyDescent="0.3">
      <c r="A6" s="175">
        <v>1</v>
      </c>
      <c r="B6" s="176"/>
      <c r="C6" s="184" t="s">
        <v>361</v>
      </c>
      <c r="D6" s="175" t="s">
        <v>15</v>
      </c>
      <c r="E6" s="177" t="s">
        <v>622</v>
      </c>
      <c r="F6" s="178">
        <v>1727</v>
      </c>
      <c r="G6" s="179">
        <f>B6*F6</f>
        <v>0</v>
      </c>
    </row>
    <row r="7" spans="1:9" s="32" customFormat="1" ht="18" customHeight="1" x14ac:dyDescent="0.3">
      <c r="A7" s="334" t="s">
        <v>18</v>
      </c>
      <c r="B7" s="335"/>
      <c r="C7" s="335"/>
      <c r="D7" s="335"/>
      <c r="E7" s="335"/>
      <c r="F7" s="335"/>
      <c r="G7" s="180">
        <f>G6</f>
        <v>0</v>
      </c>
    </row>
    <row r="8" spans="1:9" s="32" customFormat="1" ht="14.25" customHeight="1" x14ac:dyDescent="0.3">
      <c r="A8" s="183"/>
      <c r="B8" s="181"/>
      <c r="C8" s="181"/>
      <c r="D8" s="181"/>
      <c r="E8" s="181"/>
      <c r="F8" s="181"/>
      <c r="G8" s="182"/>
    </row>
    <row r="9" spans="1:9" s="32" customFormat="1" ht="26.4" x14ac:dyDescent="0.3">
      <c r="A9" s="22" t="s">
        <v>7</v>
      </c>
      <c r="B9" s="9" t="s">
        <v>8</v>
      </c>
      <c r="C9" s="9" t="s">
        <v>9</v>
      </c>
      <c r="D9" s="9" t="s">
        <v>10</v>
      </c>
      <c r="E9" s="9" t="s">
        <v>11</v>
      </c>
      <c r="F9" s="3" t="s">
        <v>12</v>
      </c>
      <c r="G9" s="3" t="s">
        <v>13</v>
      </c>
    </row>
    <row r="10" spans="1:9" s="32" customFormat="1" ht="13.8" x14ac:dyDescent="0.3">
      <c r="A10" s="168">
        <v>10</v>
      </c>
      <c r="B10" s="191"/>
      <c r="C10" s="168" t="s">
        <v>129</v>
      </c>
      <c r="D10" s="169" t="s">
        <v>14</v>
      </c>
      <c r="E10" s="170" t="s">
        <v>130</v>
      </c>
      <c r="F10" s="171">
        <v>7.3</v>
      </c>
      <c r="G10" s="167">
        <f t="shared" ref="G10:G26" si="0">B10*F10</f>
        <v>0</v>
      </c>
    </row>
    <row r="11" spans="1:9" s="32" customFormat="1" ht="14.25" customHeight="1" x14ac:dyDescent="0.3">
      <c r="A11" s="168">
        <v>4</v>
      </c>
      <c r="B11" s="191"/>
      <c r="C11" s="172" t="s">
        <v>69</v>
      </c>
      <c r="D11" s="172" t="s">
        <v>33</v>
      </c>
      <c r="E11" s="173" t="s">
        <v>96</v>
      </c>
      <c r="F11" s="171">
        <v>5.95</v>
      </c>
      <c r="G11" s="167">
        <f t="shared" si="0"/>
        <v>0</v>
      </c>
    </row>
    <row r="12" spans="1:9" s="32" customFormat="1" ht="13.8" x14ac:dyDescent="0.3">
      <c r="A12" s="168">
        <v>1</v>
      </c>
      <c r="B12" s="191"/>
      <c r="C12" s="168">
        <v>213</v>
      </c>
      <c r="D12" s="168" t="s">
        <v>14</v>
      </c>
      <c r="E12" s="173" t="s">
        <v>128</v>
      </c>
      <c r="F12" s="171">
        <v>191.4</v>
      </c>
      <c r="G12" s="167">
        <f t="shared" si="0"/>
        <v>0</v>
      </c>
    </row>
    <row r="13" spans="1:9" s="32" customFormat="1" ht="13.8" x14ac:dyDescent="0.3">
      <c r="A13" s="168">
        <v>4</v>
      </c>
      <c r="B13" s="191"/>
      <c r="C13" s="168" t="s">
        <v>122</v>
      </c>
      <c r="D13" s="168" t="s">
        <v>14</v>
      </c>
      <c r="E13" s="173" t="s">
        <v>359</v>
      </c>
      <c r="F13" s="171">
        <v>32.450000000000003</v>
      </c>
      <c r="G13" s="167">
        <f t="shared" si="0"/>
        <v>0</v>
      </c>
    </row>
    <row r="14" spans="1:9" s="32" customFormat="1" ht="13.8" x14ac:dyDescent="0.3">
      <c r="A14" s="168">
        <v>1</v>
      </c>
      <c r="B14" s="191"/>
      <c r="C14" s="168" t="s">
        <v>133</v>
      </c>
      <c r="D14" s="169" t="s">
        <v>34</v>
      </c>
      <c r="E14" s="170" t="s">
        <v>134</v>
      </c>
      <c r="F14" s="171">
        <v>9.9499999999999993</v>
      </c>
      <c r="G14" s="167">
        <f t="shared" si="0"/>
        <v>0</v>
      </c>
    </row>
    <row r="15" spans="1:9" s="32" customFormat="1" ht="13.8" x14ac:dyDescent="0.3">
      <c r="A15" s="168">
        <v>1</v>
      </c>
      <c r="B15" s="191"/>
      <c r="C15" s="168" t="s">
        <v>357</v>
      </c>
      <c r="D15" s="168" t="s">
        <v>14</v>
      </c>
      <c r="E15" s="174" t="s">
        <v>124</v>
      </c>
      <c r="F15" s="171">
        <v>171.3</v>
      </c>
      <c r="G15" s="167">
        <f t="shared" si="0"/>
        <v>0</v>
      </c>
    </row>
    <row r="16" spans="1:9" s="32" customFormat="1" ht="26.4" x14ac:dyDescent="0.3">
      <c r="A16" s="168">
        <v>4</v>
      </c>
      <c r="B16" s="191"/>
      <c r="C16" s="168" t="s">
        <v>358</v>
      </c>
      <c r="D16" s="168" t="s">
        <v>14</v>
      </c>
      <c r="E16" s="174" t="s">
        <v>360</v>
      </c>
      <c r="F16" s="171">
        <v>28.95</v>
      </c>
      <c r="G16" s="167">
        <f t="shared" si="0"/>
        <v>0</v>
      </c>
    </row>
    <row r="17" spans="1:9" s="32" customFormat="1" ht="14.25" customHeight="1" x14ac:dyDescent="0.3">
      <c r="A17" s="168">
        <v>1</v>
      </c>
      <c r="B17" s="191"/>
      <c r="C17" s="168" t="s">
        <v>131</v>
      </c>
      <c r="D17" s="169" t="s">
        <v>34</v>
      </c>
      <c r="E17" s="170" t="s">
        <v>132</v>
      </c>
      <c r="F17" s="171">
        <v>9.9499999999999993</v>
      </c>
      <c r="G17" s="167">
        <f t="shared" si="0"/>
        <v>0</v>
      </c>
    </row>
    <row r="18" spans="1:9" s="32" customFormat="1" ht="14.25" customHeight="1" x14ac:dyDescent="0.3">
      <c r="A18" s="168">
        <v>1</v>
      </c>
      <c r="B18" s="191"/>
      <c r="C18" s="168" t="s">
        <v>140</v>
      </c>
      <c r="D18" s="168" t="s">
        <v>33</v>
      </c>
      <c r="E18" s="174" t="s">
        <v>137</v>
      </c>
      <c r="F18" s="171">
        <v>4.95</v>
      </c>
      <c r="G18" s="167">
        <f t="shared" si="0"/>
        <v>0</v>
      </c>
    </row>
    <row r="19" spans="1:9" s="32" customFormat="1" ht="14.25" customHeight="1" x14ac:dyDescent="0.3">
      <c r="A19" s="168">
        <v>10</v>
      </c>
      <c r="B19" s="191"/>
      <c r="C19" s="168" t="s">
        <v>35</v>
      </c>
      <c r="D19" s="168" t="s">
        <v>14</v>
      </c>
      <c r="E19" s="174" t="s">
        <v>505</v>
      </c>
      <c r="F19" s="171">
        <v>1.95</v>
      </c>
      <c r="G19" s="167">
        <f t="shared" si="0"/>
        <v>0</v>
      </c>
    </row>
    <row r="20" spans="1:9" s="32" customFormat="1" ht="13.8" x14ac:dyDescent="0.3">
      <c r="A20" s="168">
        <v>1</v>
      </c>
      <c r="B20" s="191"/>
      <c r="C20" s="168">
        <v>38</v>
      </c>
      <c r="D20" s="168" t="s">
        <v>14</v>
      </c>
      <c r="E20" s="173" t="s">
        <v>127</v>
      </c>
      <c r="F20" s="171">
        <v>139.94999999999999</v>
      </c>
      <c r="G20" s="167">
        <f t="shared" si="0"/>
        <v>0</v>
      </c>
    </row>
    <row r="21" spans="1:9" s="33" customFormat="1" ht="14.25" customHeight="1" x14ac:dyDescent="0.3">
      <c r="A21" s="168">
        <v>1</v>
      </c>
      <c r="B21" s="191"/>
      <c r="C21" s="168">
        <v>442</v>
      </c>
      <c r="D21" s="168" t="s">
        <v>14</v>
      </c>
      <c r="E21" s="174" t="s">
        <v>125</v>
      </c>
      <c r="F21" s="171">
        <v>166.55</v>
      </c>
      <c r="G21" s="167">
        <f t="shared" si="0"/>
        <v>0</v>
      </c>
    </row>
    <row r="22" spans="1:9" s="33" customFormat="1" ht="13.8" x14ac:dyDescent="0.3">
      <c r="A22" s="168">
        <v>4</v>
      </c>
      <c r="B22" s="191"/>
      <c r="C22" s="168" t="s">
        <v>136</v>
      </c>
      <c r="D22" s="168" t="s">
        <v>14</v>
      </c>
      <c r="E22" s="174" t="s">
        <v>126</v>
      </c>
      <c r="F22" s="171">
        <v>33.950000000000003</v>
      </c>
      <c r="G22" s="167">
        <f t="shared" si="0"/>
        <v>0</v>
      </c>
    </row>
    <row r="23" spans="1:9" s="42" customFormat="1" ht="13.8" x14ac:dyDescent="0.3">
      <c r="A23" s="168">
        <v>1</v>
      </c>
      <c r="B23" s="191"/>
      <c r="C23" s="168" t="s">
        <v>70</v>
      </c>
      <c r="D23" s="168" t="s">
        <v>135</v>
      </c>
      <c r="E23" s="174" t="s">
        <v>506</v>
      </c>
      <c r="F23" s="171">
        <v>13.6</v>
      </c>
      <c r="G23" s="167">
        <f t="shared" si="0"/>
        <v>0</v>
      </c>
    </row>
    <row r="24" spans="1:9" s="42" customFormat="1" ht="13.8" x14ac:dyDescent="0.3">
      <c r="A24" s="168">
        <v>10</v>
      </c>
      <c r="B24" s="191"/>
      <c r="C24" s="168">
        <v>214</v>
      </c>
      <c r="D24" s="168" t="s">
        <v>15</v>
      </c>
      <c r="E24" s="174" t="s">
        <v>123</v>
      </c>
      <c r="F24" s="171">
        <v>69.55</v>
      </c>
      <c r="G24" s="167">
        <f t="shared" si="0"/>
        <v>0</v>
      </c>
    </row>
    <row r="25" spans="1:9" s="226" customFormat="1" ht="13.8" x14ac:dyDescent="0.3">
      <c r="A25" s="221">
        <v>2</v>
      </c>
      <c r="B25" s="222"/>
      <c r="C25" s="221" t="s">
        <v>528</v>
      </c>
      <c r="D25" s="221" t="s">
        <v>33</v>
      </c>
      <c r="E25" s="223" t="s">
        <v>527</v>
      </c>
      <c r="F25" s="224">
        <v>4.5</v>
      </c>
      <c r="G25" s="225">
        <f t="shared" si="0"/>
        <v>0</v>
      </c>
    </row>
    <row r="26" spans="1:9" s="125" customFormat="1" ht="13.8" x14ac:dyDescent="0.25">
      <c r="A26" s="168">
        <v>2</v>
      </c>
      <c r="B26" s="191"/>
      <c r="C26" s="168" t="s">
        <v>139</v>
      </c>
      <c r="D26" s="168" t="s">
        <v>33</v>
      </c>
      <c r="E26" s="174" t="s">
        <v>138</v>
      </c>
      <c r="F26" s="171">
        <v>4.5</v>
      </c>
      <c r="G26" s="167">
        <f t="shared" si="0"/>
        <v>0</v>
      </c>
      <c r="I26" s="31"/>
    </row>
    <row r="27" spans="1:9" s="125" customFormat="1" ht="17.399999999999999" x14ac:dyDescent="0.3">
      <c r="A27" s="325" t="s">
        <v>18</v>
      </c>
      <c r="B27" s="326"/>
      <c r="C27" s="326"/>
      <c r="D27" s="326"/>
      <c r="E27" s="326"/>
      <c r="F27" s="327"/>
      <c r="G27" s="5">
        <f>SUM(G10:G26)</f>
        <v>0</v>
      </c>
      <c r="I27" s="31"/>
    </row>
    <row r="28" spans="1:9" s="125" customFormat="1" x14ac:dyDescent="0.3">
      <c r="A28" s="328"/>
      <c r="B28" s="329"/>
      <c r="C28" s="329"/>
      <c r="D28" s="329"/>
      <c r="E28" s="329"/>
      <c r="F28" s="329"/>
      <c r="G28" s="330"/>
      <c r="I28" s="31"/>
    </row>
    <row r="29" spans="1:9" ht="17.399999999999999" x14ac:dyDescent="0.3">
      <c r="A29" s="320" t="s">
        <v>30</v>
      </c>
      <c r="B29" s="321"/>
      <c r="C29" s="321"/>
      <c r="D29" s="321"/>
      <c r="E29" s="321"/>
      <c r="F29" s="322"/>
      <c r="G29" s="5">
        <f>G27</f>
        <v>0</v>
      </c>
    </row>
    <row r="30" spans="1:9" ht="17.399999999999999" x14ac:dyDescent="0.3">
      <c r="A30" s="331" t="s">
        <v>31</v>
      </c>
      <c r="B30" s="332"/>
      <c r="C30" s="332"/>
      <c r="D30" s="332"/>
      <c r="E30" s="332"/>
      <c r="F30" s="333"/>
      <c r="G30" s="6">
        <f>G29*0.12</f>
        <v>0</v>
      </c>
    </row>
    <row r="31" spans="1:9" ht="17.399999999999999" x14ac:dyDescent="0.3">
      <c r="A31" s="320" t="s">
        <v>32</v>
      </c>
      <c r="B31" s="321"/>
      <c r="C31" s="321"/>
      <c r="D31" s="321"/>
      <c r="E31" s="321"/>
      <c r="F31" s="322"/>
      <c r="G31" s="6">
        <f>SUM(G29:G30)</f>
        <v>0</v>
      </c>
    </row>
    <row r="32" spans="1:9" x14ac:dyDescent="0.3">
      <c r="A32" s="2"/>
    </row>
    <row r="33" spans="1:7" ht="28.8" x14ac:dyDescent="0.55000000000000004">
      <c r="A33" s="205" t="s">
        <v>511</v>
      </c>
      <c r="B33" s="114"/>
      <c r="C33" s="114"/>
      <c r="D33" s="114"/>
      <c r="E33" s="114"/>
      <c r="F33" s="114"/>
      <c r="G33" s="114"/>
    </row>
    <row r="34" spans="1:7" ht="30" x14ac:dyDescent="0.5">
      <c r="A34" s="323" t="s">
        <v>512</v>
      </c>
      <c r="B34" s="323"/>
      <c r="C34" s="323"/>
      <c r="D34" s="323"/>
      <c r="E34" s="323"/>
      <c r="F34" s="323"/>
      <c r="G34" s="324"/>
    </row>
    <row r="35" spans="1:7" ht="26.4" x14ac:dyDescent="0.3">
      <c r="A35" s="13" t="s">
        <v>7</v>
      </c>
      <c r="B35" s="3" t="s">
        <v>8</v>
      </c>
      <c r="C35" s="3" t="s">
        <v>9</v>
      </c>
      <c r="D35" s="3" t="s">
        <v>10</v>
      </c>
      <c r="E35" s="3" t="s">
        <v>11</v>
      </c>
      <c r="F35" s="3" t="s">
        <v>12</v>
      </c>
      <c r="G35" s="3" t="s">
        <v>13</v>
      </c>
    </row>
    <row r="36" spans="1:7" ht="26.4" x14ac:dyDescent="0.3">
      <c r="A36" s="175">
        <v>1</v>
      </c>
      <c r="B36" s="206"/>
      <c r="C36" s="175" t="s">
        <v>513</v>
      </c>
      <c r="D36" s="175" t="s">
        <v>15</v>
      </c>
      <c r="E36" s="177" t="s">
        <v>621</v>
      </c>
      <c r="F36" s="227">
        <v>104</v>
      </c>
      <c r="G36" s="179">
        <f>B36*F36</f>
        <v>0</v>
      </c>
    </row>
    <row r="37" spans="1:7" ht="18" x14ac:dyDescent="0.3">
      <c r="A37" s="336" t="s">
        <v>18</v>
      </c>
      <c r="B37" s="337"/>
      <c r="C37" s="337"/>
      <c r="D37" s="337"/>
      <c r="E37" s="337"/>
      <c r="F37" s="338"/>
      <c r="G37" s="180">
        <f>G36</f>
        <v>0</v>
      </c>
    </row>
    <row r="38" spans="1:7" x14ac:dyDescent="0.3">
      <c r="A38" s="339"/>
      <c r="B38" s="340"/>
      <c r="C38" s="340"/>
      <c r="D38" s="340"/>
      <c r="E38" s="340"/>
      <c r="F38" s="340"/>
      <c r="G38" s="341"/>
    </row>
    <row r="39" spans="1:7" x14ac:dyDescent="0.3">
      <c r="A39" s="207">
        <v>1</v>
      </c>
      <c r="B39" s="208"/>
      <c r="C39" s="209" t="s">
        <v>514</v>
      </c>
      <c r="D39" s="207" t="s">
        <v>34</v>
      </c>
      <c r="E39" s="210" t="s">
        <v>515</v>
      </c>
      <c r="F39" s="211">
        <v>16.95</v>
      </c>
      <c r="G39" s="212">
        <f t="shared" ref="G39:G46" si="1">B39*F39</f>
        <v>0</v>
      </c>
    </row>
    <row r="40" spans="1:7" x14ac:dyDescent="0.3">
      <c r="A40" s="207">
        <v>1</v>
      </c>
      <c r="B40" s="208"/>
      <c r="C40" s="209" t="s">
        <v>537</v>
      </c>
      <c r="D40" s="207" t="s">
        <v>34</v>
      </c>
      <c r="E40" s="135" t="s">
        <v>538</v>
      </c>
      <c r="F40" s="229">
        <v>12.95</v>
      </c>
      <c r="G40" s="212">
        <f t="shared" si="1"/>
        <v>0</v>
      </c>
    </row>
    <row r="41" spans="1:7" x14ac:dyDescent="0.3">
      <c r="A41" s="221">
        <v>1</v>
      </c>
      <c r="B41" s="222"/>
      <c r="C41" s="221" t="s">
        <v>529</v>
      </c>
      <c r="D41" s="221" t="s">
        <v>33</v>
      </c>
      <c r="E41" s="223" t="s">
        <v>526</v>
      </c>
      <c r="F41" s="233">
        <v>18.95</v>
      </c>
      <c r="G41" s="225">
        <f t="shared" si="1"/>
        <v>0</v>
      </c>
    </row>
    <row r="42" spans="1:7" x14ac:dyDescent="0.3">
      <c r="A42" s="209">
        <v>1</v>
      </c>
      <c r="B42" s="213"/>
      <c r="C42" s="209" t="s">
        <v>516</v>
      </c>
      <c r="D42" s="209" t="s">
        <v>34</v>
      </c>
      <c r="E42" s="210" t="s">
        <v>517</v>
      </c>
      <c r="F42" s="211">
        <v>13.95</v>
      </c>
      <c r="G42" s="212">
        <f t="shared" si="1"/>
        <v>0</v>
      </c>
    </row>
    <row r="43" spans="1:7" x14ac:dyDescent="0.3">
      <c r="A43" s="209">
        <v>1</v>
      </c>
      <c r="B43" s="213"/>
      <c r="C43" s="209" t="s">
        <v>518</v>
      </c>
      <c r="D43" s="209" t="s">
        <v>27</v>
      </c>
      <c r="E43" s="210" t="s">
        <v>519</v>
      </c>
      <c r="F43" s="229">
        <v>8.5</v>
      </c>
      <c r="G43" s="212">
        <f t="shared" si="1"/>
        <v>0</v>
      </c>
    </row>
    <row r="44" spans="1:7" x14ac:dyDescent="0.3">
      <c r="A44" s="209">
        <v>1</v>
      </c>
      <c r="B44" s="213"/>
      <c r="C44" s="209" t="s">
        <v>520</v>
      </c>
      <c r="D44" s="209" t="s">
        <v>34</v>
      </c>
      <c r="E44" s="140" t="s">
        <v>521</v>
      </c>
      <c r="F44" s="229">
        <v>15.95</v>
      </c>
      <c r="G44" s="212">
        <f t="shared" si="1"/>
        <v>0</v>
      </c>
    </row>
    <row r="45" spans="1:7" x14ac:dyDescent="0.3">
      <c r="A45" s="209">
        <v>1</v>
      </c>
      <c r="B45" s="213"/>
      <c r="C45" s="209" t="s">
        <v>540</v>
      </c>
      <c r="D45" s="209" t="s">
        <v>33</v>
      </c>
      <c r="E45" s="135" t="s">
        <v>539</v>
      </c>
      <c r="F45" s="229">
        <v>8.9499999999999993</v>
      </c>
      <c r="G45" s="212">
        <f t="shared" si="1"/>
        <v>0</v>
      </c>
    </row>
    <row r="46" spans="1:7" x14ac:dyDescent="0.3">
      <c r="A46" s="209">
        <v>1</v>
      </c>
      <c r="B46" s="231"/>
      <c r="C46" s="228" t="s">
        <v>522</v>
      </c>
      <c r="D46" s="232" t="s">
        <v>33</v>
      </c>
      <c r="E46" s="214" t="s">
        <v>523</v>
      </c>
      <c r="F46" s="233">
        <v>18.95</v>
      </c>
      <c r="G46" s="212">
        <f t="shared" si="1"/>
        <v>0</v>
      </c>
    </row>
    <row r="47" spans="1:7" ht="17.399999999999999" x14ac:dyDescent="0.3">
      <c r="A47" s="320" t="s">
        <v>18</v>
      </c>
      <c r="B47" s="321"/>
      <c r="C47" s="321"/>
      <c r="D47" s="321"/>
      <c r="E47" s="321"/>
      <c r="F47" s="322"/>
      <c r="G47" s="5">
        <f>SUM(G39:G46)</f>
        <v>0</v>
      </c>
    </row>
    <row r="48" spans="1:7" x14ac:dyDescent="0.3">
      <c r="A48" s="328"/>
      <c r="B48" s="329"/>
      <c r="C48" s="329"/>
      <c r="D48" s="329"/>
      <c r="E48" s="329"/>
      <c r="F48" s="329"/>
      <c r="G48" s="330"/>
    </row>
    <row r="49" spans="1:7" ht="17.399999999999999" x14ac:dyDescent="0.3">
      <c r="A49" s="320" t="s">
        <v>30</v>
      </c>
      <c r="B49" s="321"/>
      <c r="C49" s="321"/>
      <c r="D49" s="321"/>
      <c r="E49" s="321"/>
      <c r="F49" s="322"/>
      <c r="G49" s="5">
        <f>G37+G47</f>
        <v>0</v>
      </c>
    </row>
    <row r="50" spans="1:7" ht="17.399999999999999" x14ac:dyDescent="0.3">
      <c r="A50" s="331" t="s">
        <v>31</v>
      </c>
      <c r="B50" s="332"/>
      <c r="C50" s="332"/>
      <c r="D50" s="332"/>
      <c r="E50" s="332"/>
      <c r="F50" s="333"/>
      <c r="G50" s="6">
        <f>G49*0.12</f>
        <v>0</v>
      </c>
    </row>
    <row r="51" spans="1:7" ht="17.399999999999999" x14ac:dyDescent="0.3">
      <c r="A51" s="320" t="s">
        <v>32</v>
      </c>
      <c r="B51" s="321"/>
      <c r="C51" s="321"/>
      <c r="D51" s="321"/>
      <c r="E51" s="321"/>
      <c r="F51" s="322"/>
      <c r="G51" s="6">
        <f>G49+G50</f>
        <v>0</v>
      </c>
    </row>
  </sheetData>
  <sheetProtection algorithmName="SHA-512" hashValue="9EtRyxprPRbYrrdNu5r41Ql+qccrpS/ca6AnGt/6cdy+rmCmk4Oo8/IRzdv2tksU0TjPMvLowZQ2cr/FGWWg/g==" saltValue="YNX3LQq7XVNbUC7dsaeikg==" spinCount="100000" sheet="1" objects="1" scenarios="1"/>
  <mergeCells count="18">
    <mergeCell ref="A50:F50"/>
    <mergeCell ref="A51:F51"/>
    <mergeCell ref="A34:G34"/>
    <mergeCell ref="A37:F37"/>
    <mergeCell ref="A38:G38"/>
    <mergeCell ref="A47:F47"/>
    <mergeCell ref="A48:G48"/>
    <mergeCell ref="A49:F49"/>
    <mergeCell ref="A1:G1"/>
    <mergeCell ref="A2:G2"/>
    <mergeCell ref="A3:G3"/>
    <mergeCell ref="A31:F31"/>
    <mergeCell ref="A4:G4"/>
    <mergeCell ref="A27:F27"/>
    <mergeCell ref="A29:F29"/>
    <mergeCell ref="A28:G28"/>
    <mergeCell ref="A30:F30"/>
    <mergeCell ref="A7:F7"/>
  </mergeCells>
  <hyperlinks>
    <hyperlink ref="A1" r:id="rId1" display="http://www.lab-aids.com/catalog.php?item=case"/>
    <hyperlink ref="A1:G1" r:id="rId2" display="https://lab-aids.com/high-school-curriculum/curriculum-for-agricultural-science-education-case"/>
  </hyperlinks>
  <pageMargins left="0.7" right="0.7" top="0.75" bottom="0.75" header="0.3" footer="0.3"/>
  <pageSetup scale="61" orientation="portrait" r:id="rId3"/>
  <headerFooter>
    <oddFooter>&amp;CCurriculum for Agricultural Science Education © 2019 APT – Lab-Aids – 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showGridLines="0" view="pageLayout" zoomScaleNormal="100" workbookViewId="0">
      <selection activeCell="A2" sqref="A2:F2"/>
    </sheetView>
  </sheetViews>
  <sheetFormatPr defaultColWidth="8.77734375" defaultRowHeight="13.8" x14ac:dyDescent="0.25"/>
  <cols>
    <col min="1" max="1" width="14.21875" style="248" customWidth="1"/>
    <col min="2" max="2" width="8.21875" style="248" customWidth="1"/>
    <col min="3" max="3" width="11" style="125" customWidth="1"/>
    <col min="4" max="4" width="34.44140625" style="125" bestFit="1" customWidth="1"/>
    <col min="5" max="6" width="13.77734375" style="125" customWidth="1"/>
    <col min="7" max="251" width="9.21875" style="125" customWidth="1"/>
    <col min="252" max="252" width="8.21875" style="125" customWidth="1"/>
    <col min="253" max="16384" width="8.77734375" style="125"/>
  </cols>
  <sheetData>
    <row r="1" spans="1:7" ht="94.5" customHeight="1" x14ac:dyDescent="0.3">
      <c r="A1" s="342"/>
      <c r="B1" s="342"/>
      <c r="C1" s="343"/>
      <c r="D1" s="343"/>
      <c r="E1" s="343"/>
      <c r="F1" s="343"/>
    </row>
    <row r="2" spans="1:7" ht="38.25" customHeight="1" x14ac:dyDescent="0.3">
      <c r="A2" s="353" t="s">
        <v>625</v>
      </c>
      <c r="B2" s="353"/>
      <c r="C2" s="355"/>
      <c r="D2" s="355"/>
      <c r="E2" s="355"/>
      <c r="F2" s="355"/>
    </row>
    <row r="3" spans="1:7" ht="66" customHeight="1" x14ac:dyDescent="0.3">
      <c r="A3" s="354" t="s">
        <v>56</v>
      </c>
      <c r="B3" s="354"/>
      <c r="C3" s="355"/>
      <c r="D3" s="355"/>
      <c r="E3" s="355"/>
      <c r="F3" s="355"/>
    </row>
    <row r="4" spans="1:7" s="130" customFormat="1" ht="38.25" customHeight="1" x14ac:dyDescent="0.25">
      <c r="A4" s="13" t="s">
        <v>7</v>
      </c>
      <c r="B4" s="13" t="s">
        <v>8</v>
      </c>
      <c r="C4" s="3" t="s">
        <v>9</v>
      </c>
      <c r="D4" s="3" t="s">
        <v>11</v>
      </c>
      <c r="E4" s="3" t="s">
        <v>77</v>
      </c>
      <c r="F4" s="3" t="s">
        <v>79</v>
      </c>
      <c r="G4" s="127"/>
    </row>
    <row r="5" spans="1:7" s="130" customFormat="1" x14ac:dyDescent="0.25">
      <c r="A5" s="141">
        <v>6</v>
      </c>
      <c r="B5" s="64"/>
      <c r="C5" s="136" t="s">
        <v>156</v>
      </c>
      <c r="D5" s="137" t="s">
        <v>155</v>
      </c>
      <c r="E5" s="116">
        <v>149</v>
      </c>
      <c r="F5" s="116">
        <f t="shared" ref="F5:F24" si="0">SUM(B5*E5)</f>
        <v>0</v>
      </c>
      <c r="G5" s="127"/>
    </row>
    <row r="6" spans="1:7" s="130" customFormat="1" x14ac:dyDescent="0.25">
      <c r="A6" s="141">
        <v>10</v>
      </c>
      <c r="B6" s="64"/>
      <c r="C6" s="141" t="s">
        <v>65</v>
      </c>
      <c r="D6" s="140" t="s">
        <v>66</v>
      </c>
      <c r="E6" s="116">
        <v>5</v>
      </c>
      <c r="F6" s="116">
        <f t="shared" si="0"/>
        <v>0</v>
      </c>
      <c r="G6" s="127"/>
    </row>
    <row r="7" spans="1:7" s="130" customFormat="1" ht="14.25" customHeight="1" x14ac:dyDescent="0.25">
      <c r="A7" s="136">
        <v>10</v>
      </c>
      <c r="B7" s="64"/>
      <c r="C7" s="136" t="s">
        <v>91</v>
      </c>
      <c r="D7" s="137" t="s">
        <v>90</v>
      </c>
      <c r="E7" s="116">
        <v>329</v>
      </c>
      <c r="F7" s="116">
        <f t="shared" si="0"/>
        <v>0</v>
      </c>
      <c r="G7" s="127"/>
    </row>
    <row r="8" spans="1:7" s="130" customFormat="1" ht="26.4" x14ac:dyDescent="0.25">
      <c r="A8" s="136">
        <v>1</v>
      </c>
      <c r="B8" s="64"/>
      <c r="C8" s="136" t="s">
        <v>408</v>
      </c>
      <c r="D8" s="137" t="s">
        <v>407</v>
      </c>
      <c r="E8" s="116">
        <v>29</v>
      </c>
      <c r="F8" s="116">
        <f t="shared" si="0"/>
        <v>0</v>
      </c>
      <c r="G8" s="127"/>
    </row>
    <row r="9" spans="1:7" s="130" customFormat="1" ht="14.25" customHeight="1" x14ac:dyDescent="0.25">
      <c r="A9" s="136">
        <v>1</v>
      </c>
      <c r="B9" s="64"/>
      <c r="C9" s="136" t="s">
        <v>115</v>
      </c>
      <c r="D9" s="137" t="s">
        <v>116</v>
      </c>
      <c r="E9" s="116">
        <v>18</v>
      </c>
      <c r="F9" s="116">
        <f t="shared" si="0"/>
        <v>0</v>
      </c>
      <c r="G9" s="127"/>
    </row>
    <row r="10" spans="1:7" s="130" customFormat="1" x14ac:dyDescent="0.25">
      <c r="A10" s="136">
        <v>10</v>
      </c>
      <c r="B10" s="64"/>
      <c r="C10" s="136" t="s">
        <v>409</v>
      </c>
      <c r="D10" s="137" t="s">
        <v>410</v>
      </c>
      <c r="E10" s="116">
        <v>129</v>
      </c>
      <c r="F10" s="116">
        <f t="shared" si="0"/>
        <v>0</v>
      </c>
      <c r="G10" s="127"/>
    </row>
    <row r="11" spans="1:7" s="130" customFormat="1" x14ac:dyDescent="0.25">
      <c r="A11" s="136">
        <v>10</v>
      </c>
      <c r="B11" s="64"/>
      <c r="C11" s="136" t="s">
        <v>141</v>
      </c>
      <c r="D11" s="137" t="s">
        <v>143</v>
      </c>
      <c r="E11" s="116">
        <v>39</v>
      </c>
      <c r="F11" s="116">
        <f t="shared" si="0"/>
        <v>0</v>
      </c>
      <c r="G11" s="127"/>
    </row>
    <row r="12" spans="1:7" s="130" customFormat="1" ht="15" customHeight="1" x14ac:dyDescent="0.25">
      <c r="A12" s="136">
        <v>10</v>
      </c>
      <c r="B12" s="64"/>
      <c r="C12" s="136" t="s">
        <v>142</v>
      </c>
      <c r="D12" s="137" t="s">
        <v>144</v>
      </c>
      <c r="E12" s="116">
        <v>109</v>
      </c>
      <c r="F12" s="116">
        <f t="shared" si="0"/>
        <v>0</v>
      </c>
      <c r="G12" s="127"/>
    </row>
    <row r="13" spans="1:7" s="127" customFormat="1" x14ac:dyDescent="0.25">
      <c r="A13" s="136">
        <v>10</v>
      </c>
      <c r="B13" s="64"/>
      <c r="C13" s="136" t="s">
        <v>149</v>
      </c>
      <c r="D13" s="137" t="s">
        <v>147</v>
      </c>
      <c r="E13" s="116">
        <v>88</v>
      </c>
      <c r="F13" s="116">
        <f t="shared" si="0"/>
        <v>0</v>
      </c>
    </row>
    <row r="14" spans="1:7" s="127" customFormat="1" x14ac:dyDescent="0.25">
      <c r="A14" s="136">
        <v>5</v>
      </c>
      <c r="B14" s="64"/>
      <c r="C14" s="138" t="s">
        <v>146</v>
      </c>
      <c r="D14" s="137" t="s">
        <v>145</v>
      </c>
      <c r="E14" s="116">
        <v>119</v>
      </c>
      <c r="F14" s="116">
        <f t="shared" si="0"/>
        <v>0</v>
      </c>
    </row>
    <row r="15" spans="1:7" s="130" customFormat="1" ht="15" customHeight="1" x14ac:dyDescent="0.25">
      <c r="A15" s="136">
        <v>5</v>
      </c>
      <c r="B15" s="64"/>
      <c r="C15" s="136" t="s">
        <v>154</v>
      </c>
      <c r="D15" s="137" t="s">
        <v>153</v>
      </c>
      <c r="E15" s="116">
        <v>169</v>
      </c>
      <c r="F15" s="116">
        <f t="shared" si="0"/>
        <v>0</v>
      </c>
      <c r="G15" s="127"/>
    </row>
    <row r="16" spans="1:7" s="130" customFormat="1" ht="15" customHeight="1" x14ac:dyDescent="0.25">
      <c r="A16" s="136">
        <v>10</v>
      </c>
      <c r="B16" s="64"/>
      <c r="C16" s="136" t="s">
        <v>64</v>
      </c>
      <c r="D16" s="137" t="s">
        <v>37</v>
      </c>
      <c r="E16" s="116">
        <v>29</v>
      </c>
      <c r="F16" s="116">
        <f t="shared" si="0"/>
        <v>0</v>
      </c>
      <c r="G16" s="127"/>
    </row>
    <row r="17" spans="1:7" s="130" customFormat="1" ht="15" customHeight="1" x14ac:dyDescent="0.25">
      <c r="A17" s="136">
        <v>10</v>
      </c>
      <c r="B17" s="64"/>
      <c r="C17" s="136" t="s">
        <v>63</v>
      </c>
      <c r="D17" s="137" t="s">
        <v>110</v>
      </c>
      <c r="E17" s="116">
        <v>99</v>
      </c>
      <c r="F17" s="116">
        <f t="shared" si="0"/>
        <v>0</v>
      </c>
      <c r="G17" s="127"/>
    </row>
    <row r="18" spans="1:7" s="130" customFormat="1" x14ac:dyDescent="0.25">
      <c r="A18" s="136">
        <v>10</v>
      </c>
      <c r="B18" s="64"/>
      <c r="C18" s="136" t="s">
        <v>150</v>
      </c>
      <c r="D18" s="137" t="s">
        <v>148</v>
      </c>
      <c r="E18" s="116">
        <v>64</v>
      </c>
      <c r="F18" s="116">
        <f t="shared" si="0"/>
        <v>0</v>
      </c>
      <c r="G18" s="127"/>
    </row>
    <row r="19" spans="1:7" s="130" customFormat="1" x14ac:dyDescent="0.25">
      <c r="A19" s="136">
        <v>10</v>
      </c>
      <c r="B19" s="64"/>
      <c r="C19" s="136" t="s">
        <v>152</v>
      </c>
      <c r="D19" s="137" t="s">
        <v>151</v>
      </c>
      <c r="E19" s="116">
        <v>12</v>
      </c>
      <c r="F19" s="116">
        <f t="shared" si="0"/>
        <v>0</v>
      </c>
      <c r="G19" s="127"/>
    </row>
    <row r="20" spans="1:7" s="130" customFormat="1" x14ac:dyDescent="0.25">
      <c r="A20" s="136">
        <v>5</v>
      </c>
      <c r="B20" s="64"/>
      <c r="C20" s="136" t="s">
        <v>366</v>
      </c>
      <c r="D20" s="137" t="s">
        <v>431</v>
      </c>
      <c r="E20" s="116">
        <v>11</v>
      </c>
      <c r="F20" s="116">
        <f t="shared" si="0"/>
        <v>0</v>
      </c>
      <c r="G20" s="127"/>
    </row>
    <row r="21" spans="1:7" s="130" customFormat="1" x14ac:dyDescent="0.25">
      <c r="A21" s="141">
        <v>1</v>
      </c>
      <c r="B21" s="65"/>
      <c r="C21" s="141" t="s">
        <v>457</v>
      </c>
      <c r="D21" s="140" t="s">
        <v>504</v>
      </c>
      <c r="E21" s="215">
        <v>30</v>
      </c>
      <c r="F21" s="215">
        <f t="shared" si="0"/>
        <v>0</v>
      </c>
      <c r="G21" s="127"/>
    </row>
    <row r="22" spans="1:7" s="130" customFormat="1" x14ac:dyDescent="0.25">
      <c r="A22" s="141" t="s">
        <v>76</v>
      </c>
      <c r="B22" s="65"/>
      <c r="C22" s="141" t="s">
        <v>99</v>
      </c>
      <c r="D22" s="140" t="s">
        <v>100</v>
      </c>
      <c r="E22" s="116">
        <v>79</v>
      </c>
      <c r="F22" s="116">
        <f t="shared" si="0"/>
        <v>0</v>
      </c>
      <c r="G22" s="127"/>
    </row>
    <row r="23" spans="1:7" s="130" customFormat="1" x14ac:dyDescent="0.25">
      <c r="A23" s="141" t="s">
        <v>76</v>
      </c>
      <c r="B23" s="65"/>
      <c r="C23" s="141" t="s">
        <v>626</v>
      </c>
      <c r="D23" s="140" t="s">
        <v>627</v>
      </c>
      <c r="E23" s="116">
        <v>134</v>
      </c>
      <c r="F23" s="116">
        <f t="shared" si="0"/>
        <v>0</v>
      </c>
      <c r="G23" s="127"/>
    </row>
    <row r="24" spans="1:7" s="130" customFormat="1" x14ac:dyDescent="0.25">
      <c r="A24" s="55" t="s">
        <v>76</v>
      </c>
      <c r="B24" s="66"/>
      <c r="C24" s="138" t="s">
        <v>411</v>
      </c>
      <c r="D24" s="133" t="s">
        <v>95</v>
      </c>
      <c r="E24" s="116">
        <v>129</v>
      </c>
      <c r="F24" s="116">
        <f t="shared" si="0"/>
        <v>0</v>
      </c>
      <c r="G24" s="127"/>
    </row>
    <row r="25" spans="1:7" x14ac:dyDescent="0.25">
      <c r="A25" s="125"/>
      <c r="B25" s="125"/>
    </row>
    <row r="26" spans="1:7" x14ac:dyDescent="0.25">
      <c r="A26" s="30"/>
      <c r="B26" s="30"/>
      <c r="C26" s="30"/>
      <c r="D26" s="11"/>
      <c r="E26" s="43"/>
    </row>
    <row r="27" spans="1:7" ht="16.8" x14ac:dyDescent="0.3">
      <c r="A27" s="344" t="s">
        <v>18</v>
      </c>
      <c r="B27" s="345"/>
      <c r="C27" s="345"/>
      <c r="D27" s="345"/>
      <c r="E27" s="346"/>
      <c r="F27" s="52">
        <f>SUM(F5:F24)</f>
        <v>0</v>
      </c>
    </row>
    <row r="28" spans="1:7" ht="17.399999999999999" x14ac:dyDescent="0.3">
      <c r="A28" s="320" t="s">
        <v>80</v>
      </c>
      <c r="B28" s="347"/>
      <c r="C28" s="347"/>
      <c r="D28" s="347"/>
      <c r="E28" s="348"/>
      <c r="F28" s="53">
        <f>(F27*0.03)</f>
        <v>0</v>
      </c>
    </row>
    <row r="29" spans="1:7" ht="17.399999999999999" x14ac:dyDescent="0.3">
      <c r="A29" s="331" t="s">
        <v>31</v>
      </c>
      <c r="B29" s="349"/>
      <c r="C29" s="349"/>
      <c r="D29" s="349"/>
      <c r="E29" s="350"/>
      <c r="F29" s="54">
        <f>F27*0.02</f>
        <v>0</v>
      </c>
    </row>
    <row r="30" spans="1:7" ht="17.399999999999999" x14ac:dyDescent="0.3">
      <c r="A30" s="320" t="s">
        <v>32</v>
      </c>
      <c r="B30" s="349"/>
      <c r="C30" s="349"/>
      <c r="D30" s="349"/>
      <c r="E30" s="350"/>
      <c r="F30" s="54">
        <f>F27-F28+F29</f>
        <v>0</v>
      </c>
    </row>
    <row r="31" spans="1:7" ht="69" customHeight="1" x14ac:dyDescent="0.3">
      <c r="A31" s="353" t="s">
        <v>93</v>
      </c>
      <c r="B31" s="353"/>
      <c r="C31" s="353"/>
      <c r="D31" s="353"/>
      <c r="E31" s="353"/>
      <c r="F31" s="353"/>
    </row>
    <row r="32" spans="1:7" ht="17.399999999999999" x14ac:dyDescent="0.3">
      <c r="A32" s="351" t="s">
        <v>81</v>
      </c>
      <c r="B32" s="352"/>
      <c r="C32" s="352"/>
      <c r="D32" s="352"/>
      <c r="E32" s="352"/>
      <c r="F32" s="352"/>
    </row>
    <row r="33" spans="1:6" x14ac:dyDescent="0.25">
      <c r="A33" s="125"/>
      <c r="B33" s="125"/>
      <c r="C33" s="128"/>
    </row>
    <row r="34" spans="1:6" x14ac:dyDescent="0.25">
      <c r="A34" s="202"/>
      <c r="B34" s="202"/>
      <c r="C34" s="203"/>
      <c r="D34" s="202"/>
      <c r="E34" s="202"/>
      <c r="F34" s="202"/>
    </row>
    <row r="35" spans="1:6" x14ac:dyDescent="0.25">
      <c r="A35" s="202"/>
      <c r="B35" s="202"/>
      <c r="C35" s="203"/>
      <c r="D35" s="202"/>
      <c r="E35" s="202"/>
      <c r="F35" s="202"/>
    </row>
    <row r="36" spans="1:6" x14ac:dyDescent="0.25">
      <c r="A36" s="202"/>
      <c r="B36" s="202"/>
      <c r="C36" s="203"/>
      <c r="D36" s="202"/>
      <c r="E36" s="202"/>
      <c r="F36" s="202"/>
    </row>
    <row r="37" spans="1:6" x14ac:dyDescent="0.25">
      <c r="A37" s="202"/>
      <c r="B37" s="202"/>
      <c r="C37" s="203"/>
      <c r="D37" s="202"/>
      <c r="E37" s="202"/>
      <c r="F37" s="202"/>
    </row>
    <row r="38" spans="1:6" x14ac:dyDescent="0.25">
      <c r="A38" s="125"/>
      <c r="B38" s="125"/>
      <c r="C38" s="128"/>
    </row>
    <row r="39" spans="1:6" x14ac:dyDescent="0.25">
      <c r="A39" s="125"/>
      <c r="B39" s="125"/>
      <c r="C39" s="128"/>
    </row>
    <row r="40" spans="1:6" x14ac:dyDescent="0.25">
      <c r="A40" s="125"/>
      <c r="B40" s="125"/>
      <c r="C40" s="128"/>
    </row>
    <row r="41" spans="1:6" x14ac:dyDescent="0.25">
      <c r="A41" s="125"/>
      <c r="B41" s="125"/>
      <c r="C41" s="128"/>
    </row>
    <row r="42" spans="1:6" x14ac:dyDescent="0.25">
      <c r="A42" s="125"/>
      <c r="B42" s="125"/>
      <c r="C42" s="128"/>
    </row>
    <row r="43" spans="1:6" x14ac:dyDescent="0.25">
      <c r="A43" s="125"/>
      <c r="B43" s="125"/>
      <c r="C43" s="128"/>
    </row>
    <row r="44" spans="1:6" x14ac:dyDescent="0.25">
      <c r="A44" s="125"/>
      <c r="B44" s="125"/>
      <c r="C44" s="128"/>
    </row>
    <row r="45" spans="1:6" x14ac:dyDescent="0.25">
      <c r="A45" s="125"/>
      <c r="B45" s="125"/>
      <c r="C45" s="128"/>
    </row>
    <row r="46" spans="1:6" x14ac:dyDescent="0.25">
      <c r="A46" s="125"/>
      <c r="B46" s="125"/>
      <c r="C46" s="128"/>
    </row>
    <row r="47" spans="1:6" x14ac:dyDescent="0.25">
      <c r="A47" s="125"/>
      <c r="B47" s="125"/>
      <c r="C47" s="128"/>
    </row>
    <row r="48" spans="1:6" x14ac:dyDescent="0.25">
      <c r="A48" s="125"/>
      <c r="B48" s="125"/>
      <c r="C48" s="128"/>
    </row>
    <row r="49" spans="1:3" x14ac:dyDescent="0.25">
      <c r="A49" s="125"/>
      <c r="B49" s="125"/>
      <c r="C49" s="128"/>
    </row>
    <row r="50" spans="1:3" x14ac:dyDescent="0.25">
      <c r="A50" s="125"/>
      <c r="B50" s="125"/>
      <c r="C50" s="128"/>
    </row>
    <row r="51" spans="1:3" x14ac:dyDescent="0.25">
      <c r="A51" s="125"/>
      <c r="B51" s="125"/>
      <c r="C51" s="128"/>
    </row>
  </sheetData>
  <sheetProtection algorithmName="SHA-512" hashValue="xqGPN71oJsqSEvsTvfgRUKP/4hMTo9IgARec16E96rXJ8BHbTZ1H7vZAeZPt90Zjr5zJ4TE9FIkLe4LxgOWFHA==" saltValue="xWHzR8sZ17YqGjAOI03A2w==" spinCount="100000" sheet="1" objects="1" scenarios="1"/>
  <mergeCells count="9">
    <mergeCell ref="A1:F1"/>
    <mergeCell ref="A27:E27"/>
    <mergeCell ref="A28:E28"/>
    <mergeCell ref="A29:E29"/>
    <mergeCell ref="A32:F32"/>
    <mergeCell ref="A30:E30"/>
    <mergeCell ref="A31:F31"/>
    <mergeCell ref="A3:F3"/>
    <mergeCell ref="A2:F2"/>
  </mergeCells>
  <hyperlinks>
    <hyperlink ref="A32" r:id="rId1" display="CASE Store"/>
    <hyperlink ref="A32:F32" r:id="rId2" display="CASE Store."/>
  </hyperlinks>
  <printOptions horizontalCentered="1" verticalCentered="1"/>
  <pageMargins left="0.7" right="0.7" top="0.5" bottom="0.36" header="0.3" footer="0.3"/>
  <pageSetup scale="94" orientation="portrait" r:id="rId3"/>
  <headerFooter>
    <oddFooter>&amp;CCurriculum for Agricultural Science Education © 2019 APT – Vernier – Page &amp;P</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2"/>
  <sheetViews>
    <sheetView showGridLines="0" view="pageLayout" zoomScaleNormal="100" workbookViewId="0">
      <selection activeCell="A4" sqref="A4:G4"/>
    </sheetView>
  </sheetViews>
  <sheetFormatPr defaultRowHeight="14.4" x14ac:dyDescent="0.3"/>
  <cols>
    <col min="1" max="1" width="13.21875" customWidth="1"/>
    <col min="2" max="2" width="10.21875" customWidth="1"/>
    <col min="3" max="3" width="11.77734375" customWidth="1"/>
    <col min="5" max="5" width="50.21875" customWidth="1"/>
    <col min="6" max="6" width="19" customWidth="1"/>
    <col min="7" max="7" width="20.21875" customWidth="1"/>
    <col min="8" max="10" width="0" hidden="1" customWidth="1"/>
  </cols>
  <sheetData>
    <row r="1" spans="1:7" ht="76.5" customHeight="1" x14ac:dyDescent="0.3">
      <c r="A1" s="342"/>
      <c r="B1" s="312"/>
      <c r="C1" s="312"/>
      <c r="D1" s="312"/>
      <c r="E1" s="312"/>
      <c r="F1" s="312"/>
      <c r="G1" s="312"/>
    </row>
    <row r="2" spans="1:7" ht="56.25" customHeight="1" x14ac:dyDescent="0.4">
      <c r="A2" s="379" t="s">
        <v>542</v>
      </c>
      <c r="B2" s="379"/>
      <c r="C2" s="379"/>
      <c r="D2" s="379"/>
      <c r="E2" s="379"/>
      <c r="F2" s="379"/>
      <c r="G2" s="380"/>
    </row>
    <row r="3" spans="1:7" ht="26.25" customHeight="1" x14ac:dyDescent="0.4">
      <c r="A3" s="379" t="s">
        <v>536</v>
      </c>
      <c r="B3" s="379"/>
      <c r="C3" s="379"/>
      <c r="D3" s="379"/>
      <c r="E3" s="379"/>
      <c r="F3" s="379"/>
      <c r="G3" s="381"/>
    </row>
    <row r="4" spans="1:7" ht="22.8" x14ac:dyDescent="0.4">
      <c r="A4" s="382" t="s">
        <v>628</v>
      </c>
      <c r="B4" s="383"/>
      <c r="C4" s="383"/>
      <c r="D4" s="383"/>
      <c r="E4" s="383"/>
      <c r="F4" s="383"/>
      <c r="G4" s="383"/>
    </row>
    <row r="5" spans="1:7" ht="22.8" x14ac:dyDescent="0.4">
      <c r="A5" s="382" t="s">
        <v>118</v>
      </c>
      <c r="B5" s="382"/>
      <c r="C5" s="382"/>
      <c r="D5" s="382"/>
      <c r="E5" s="382"/>
      <c r="F5" s="382"/>
      <c r="G5" s="382"/>
    </row>
    <row r="6" spans="1:7" ht="45.75" customHeight="1" x14ac:dyDescent="0.4">
      <c r="A6" s="382" t="s">
        <v>108</v>
      </c>
      <c r="B6" s="382"/>
      <c r="C6" s="382"/>
      <c r="D6" s="382"/>
      <c r="E6" s="382"/>
      <c r="F6" s="382"/>
      <c r="G6" s="382"/>
    </row>
    <row r="7" spans="1:7" ht="26.25" customHeight="1" x14ac:dyDescent="0.4">
      <c r="A7" s="384" t="s">
        <v>57</v>
      </c>
      <c r="B7" s="385"/>
      <c r="C7" s="385"/>
      <c r="D7" s="385"/>
      <c r="E7" s="385"/>
      <c r="F7" s="386"/>
      <c r="G7" s="25"/>
    </row>
    <row r="8" spans="1:7" ht="16.5" customHeight="1" x14ac:dyDescent="0.4">
      <c r="A8" s="301" t="s">
        <v>46</v>
      </c>
      <c r="B8" s="302"/>
      <c r="C8" s="287"/>
      <c r="D8" s="305"/>
      <c r="E8" s="305"/>
      <c r="F8" s="305"/>
      <c r="G8" s="25"/>
    </row>
    <row r="9" spans="1:7" ht="16.5" customHeight="1" x14ac:dyDescent="0.4">
      <c r="A9" s="301" t="s">
        <v>47</v>
      </c>
      <c r="B9" s="302"/>
      <c r="C9" s="287"/>
      <c r="D9" s="305"/>
      <c r="E9" s="305"/>
      <c r="F9" s="305"/>
      <c r="G9" s="25"/>
    </row>
    <row r="10" spans="1:7" ht="16.5" customHeight="1" x14ac:dyDescent="0.4">
      <c r="A10" s="301" t="s">
        <v>54</v>
      </c>
      <c r="B10" s="302"/>
      <c r="C10" s="303"/>
      <c r="D10" s="304"/>
      <c r="E10" s="304"/>
      <c r="F10" s="304"/>
      <c r="G10" s="25"/>
    </row>
    <row r="11" spans="1:7" ht="17.25" customHeight="1" x14ac:dyDescent="0.4">
      <c r="A11" s="301" t="s">
        <v>97</v>
      </c>
      <c r="B11" s="302"/>
      <c r="C11" s="287"/>
      <c r="D11" s="305"/>
      <c r="E11" s="305"/>
      <c r="F11" s="305"/>
      <c r="G11" s="25"/>
    </row>
    <row r="12" spans="1:7" ht="17.25" customHeight="1" x14ac:dyDescent="0.4">
      <c r="A12" s="297" t="s">
        <v>48</v>
      </c>
      <c r="B12" s="298"/>
      <c r="C12" s="298"/>
      <c r="D12" s="299"/>
      <c r="E12" s="297" t="s">
        <v>49</v>
      </c>
      <c r="F12" s="300"/>
      <c r="G12" s="25"/>
    </row>
    <row r="13" spans="1:7" ht="17.25" customHeight="1" x14ac:dyDescent="0.4">
      <c r="A13" s="293"/>
      <c r="B13" s="294"/>
      <c r="C13" s="294"/>
      <c r="D13" s="295"/>
      <c r="E13" s="296"/>
      <c r="F13" s="295"/>
      <c r="G13" s="25"/>
    </row>
    <row r="14" spans="1:7" ht="16.5" customHeight="1" x14ac:dyDescent="0.4">
      <c r="A14" s="283" t="s">
        <v>55</v>
      </c>
      <c r="B14" s="284"/>
      <c r="C14" s="284"/>
      <c r="D14" s="285"/>
      <c r="E14" s="283" t="s">
        <v>50</v>
      </c>
      <c r="F14" s="286"/>
      <c r="G14" s="25"/>
    </row>
    <row r="15" spans="1:7" ht="17.25" customHeight="1" x14ac:dyDescent="0.4">
      <c r="A15" s="293"/>
      <c r="B15" s="294"/>
      <c r="C15" s="294"/>
      <c r="D15" s="295"/>
      <c r="E15" s="296"/>
      <c r="F15" s="295"/>
      <c r="G15" s="25"/>
    </row>
    <row r="16" spans="1:7" ht="18.75" customHeight="1" x14ac:dyDescent="0.4">
      <c r="A16" s="283" t="s">
        <v>50</v>
      </c>
      <c r="B16" s="284"/>
      <c r="C16" s="284"/>
      <c r="D16" s="285"/>
      <c r="E16" s="283" t="s">
        <v>50</v>
      </c>
      <c r="F16" s="286"/>
      <c r="G16" s="25"/>
    </row>
    <row r="17" spans="1:10" ht="17.25" customHeight="1" x14ac:dyDescent="0.4">
      <c r="A17" s="293"/>
      <c r="B17" s="294"/>
      <c r="C17" s="294"/>
      <c r="D17" s="295"/>
      <c r="E17" s="296"/>
      <c r="F17" s="295"/>
      <c r="G17" s="25"/>
    </row>
    <row r="18" spans="1:10" ht="17.25" customHeight="1" x14ac:dyDescent="0.4">
      <c r="A18" s="283" t="s">
        <v>51</v>
      </c>
      <c r="B18" s="284"/>
      <c r="C18" s="284"/>
      <c r="D18" s="285"/>
      <c r="E18" s="283" t="s">
        <v>51</v>
      </c>
      <c r="F18" s="286"/>
      <c r="G18" s="25"/>
    </row>
    <row r="19" spans="1:10" ht="16.5" customHeight="1" x14ac:dyDescent="0.4">
      <c r="A19" s="287"/>
      <c r="B19" s="288"/>
      <c r="C19" s="289"/>
      <c r="D19" s="290"/>
      <c r="E19" s="91"/>
      <c r="F19" s="88"/>
      <c r="G19" s="25"/>
    </row>
    <row r="20" spans="1:10" ht="18" customHeight="1" x14ac:dyDescent="0.4">
      <c r="A20" s="291" t="s">
        <v>52</v>
      </c>
      <c r="B20" s="292"/>
      <c r="C20" s="283" t="s">
        <v>53</v>
      </c>
      <c r="D20" s="285"/>
      <c r="E20" s="89" t="s">
        <v>52</v>
      </c>
      <c r="F20" s="89" t="s">
        <v>53</v>
      </c>
      <c r="G20" s="25"/>
    </row>
    <row r="21" spans="1:10" ht="24.6" x14ac:dyDescent="0.4">
      <c r="A21" s="35"/>
      <c r="B21" s="86"/>
      <c r="C21" s="37"/>
      <c r="D21" s="86"/>
      <c r="E21" s="35"/>
      <c r="F21" s="35"/>
      <c r="G21" s="25"/>
    </row>
    <row r="22" spans="1:10" ht="30" x14ac:dyDescent="0.5">
      <c r="A22" s="378" t="s">
        <v>6</v>
      </c>
      <c r="B22" s="378"/>
      <c r="C22" s="378"/>
      <c r="D22" s="378"/>
      <c r="E22" s="378"/>
      <c r="F22" s="378"/>
      <c r="G22" s="370"/>
    </row>
    <row r="23" spans="1:10" ht="26.4" x14ac:dyDescent="0.3">
      <c r="A23" s="13" t="s">
        <v>7</v>
      </c>
      <c r="B23" s="3" t="s">
        <v>8</v>
      </c>
      <c r="C23" s="3" t="s">
        <v>9</v>
      </c>
      <c r="D23" s="3" t="s">
        <v>10</v>
      </c>
      <c r="E23" s="3" t="s">
        <v>11</v>
      </c>
      <c r="F23" s="3" t="s">
        <v>12</v>
      </c>
      <c r="G23" s="3" t="s">
        <v>13</v>
      </c>
    </row>
    <row r="24" spans="1:10" x14ac:dyDescent="0.3">
      <c r="A24" s="15">
        <v>10</v>
      </c>
      <c r="B24" s="195"/>
      <c r="C24" s="251" t="str">
        <f>HYPERLINK(I24,J24)</f>
        <v>470003-234</v>
      </c>
      <c r="D24" s="16" t="s">
        <v>14</v>
      </c>
      <c r="E24" s="16" t="s">
        <v>485</v>
      </c>
      <c r="F24" s="253">
        <v>369.95</v>
      </c>
      <c r="G24" s="126">
        <f>B24*F24</f>
        <v>0</v>
      </c>
      <c r="H24" s="114" t="s">
        <v>576</v>
      </c>
      <c r="I24" s="114" t="s">
        <v>577</v>
      </c>
      <c r="J24" s="236" t="s">
        <v>543</v>
      </c>
    </row>
    <row r="25" spans="1:10" x14ac:dyDescent="0.3">
      <c r="A25" s="17">
        <v>20</v>
      </c>
      <c r="B25" s="195"/>
      <c r="C25" s="251" t="str">
        <f t="shared" ref="C25:C32" si="0">HYPERLINK(I25,J25)</f>
        <v>470148-648</v>
      </c>
      <c r="D25" s="18" t="s">
        <v>14</v>
      </c>
      <c r="E25" s="18" t="s">
        <v>16</v>
      </c>
      <c r="F25" s="253">
        <v>19.940000000000001</v>
      </c>
      <c r="G25" s="126">
        <f>B25*F25</f>
        <v>0</v>
      </c>
      <c r="H25" s="114" t="s">
        <v>576</v>
      </c>
      <c r="I25" s="114" t="s">
        <v>578</v>
      </c>
      <c r="J25" s="138" t="s">
        <v>544</v>
      </c>
    </row>
    <row r="26" spans="1:10" ht="15" customHeight="1" x14ac:dyDescent="0.3">
      <c r="A26" s="15">
        <v>5</v>
      </c>
      <c r="B26" s="195"/>
      <c r="C26" s="251" t="str">
        <f t="shared" si="0"/>
        <v>470015-810</v>
      </c>
      <c r="D26" s="16" t="s">
        <v>14</v>
      </c>
      <c r="E26" s="16" t="s">
        <v>286</v>
      </c>
      <c r="F26" s="253">
        <v>519.95000000000005</v>
      </c>
      <c r="G26" s="126">
        <f t="shared" ref="G26:G32" si="1">B26*F26</f>
        <v>0</v>
      </c>
      <c r="H26" s="114" t="s">
        <v>576</v>
      </c>
      <c r="I26" s="114" t="s">
        <v>579</v>
      </c>
      <c r="J26" s="136" t="s">
        <v>545</v>
      </c>
    </row>
    <row r="27" spans="1:10" x14ac:dyDescent="0.3">
      <c r="A27" s="141">
        <v>10</v>
      </c>
      <c r="B27" s="196"/>
      <c r="C27" s="251" t="str">
        <f t="shared" si="0"/>
        <v>470019-496</v>
      </c>
      <c r="D27" s="111" t="s">
        <v>14</v>
      </c>
      <c r="E27" s="111" t="s">
        <v>17</v>
      </c>
      <c r="F27" s="253">
        <v>25.05</v>
      </c>
      <c r="G27" s="126">
        <f t="shared" si="1"/>
        <v>0</v>
      </c>
      <c r="H27" s="114" t="s">
        <v>576</v>
      </c>
      <c r="I27" s="114" t="s">
        <v>580</v>
      </c>
      <c r="J27" s="189" t="s">
        <v>546</v>
      </c>
    </row>
    <row r="28" spans="1:10" x14ac:dyDescent="0.3">
      <c r="A28" s="141">
        <v>10</v>
      </c>
      <c r="B28" s="196"/>
      <c r="C28" s="251" t="str">
        <f t="shared" si="0"/>
        <v>470157-270</v>
      </c>
      <c r="D28" s="111" t="s">
        <v>14</v>
      </c>
      <c r="E28" s="111" t="s">
        <v>486</v>
      </c>
      <c r="F28" s="253">
        <v>9.15</v>
      </c>
      <c r="G28" s="126">
        <f t="shared" si="1"/>
        <v>0</v>
      </c>
      <c r="H28" s="114" t="s">
        <v>576</v>
      </c>
      <c r="I28" s="114" t="s">
        <v>581</v>
      </c>
      <c r="J28" s="189" t="s">
        <v>362</v>
      </c>
    </row>
    <row r="29" spans="1:10" s="114" customFormat="1" x14ac:dyDescent="0.3">
      <c r="A29" s="141">
        <v>10</v>
      </c>
      <c r="B29" s="196"/>
      <c r="C29" s="251" t="str">
        <f t="shared" si="0"/>
        <v>470019-518</v>
      </c>
      <c r="D29" s="111" t="s">
        <v>14</v>
      </c>
      <c r="E29" s="111" t="s">
        <v>487</v>
      </c>
      <c r="F29" s="253">
        <v>17.399999999999999</v>
      </c>
      <c r="G29" s="126">
        <f t="shared" si="1"/>
        <v>0</v>
      </c>
      <c r="H29" s="114" t="s">
        <v>576</v>
      </c>
      <c r="I29" s="114" t="s">
        <v>582</v>
      </c>
      <c r="J29" s="189" t="s">
        <v>547</v>
      </c>
    </row>
    <row r="30" spans="1:10" ht="15" customHeight="1" x14ac:dyDescent="0.3">
      <c r="A30" s="15">
        <v>1</v>
      </c>
      <c r="B30" s="195"/>
      <c r="C30" s="251" t="str">
        <f t="shared" si="0"/>
        <v>470006-622</v>
      </c>
      <c r="D30" s="16" t="s">
        <v>14</v>
      </c>
      <c r="E30" s="16" t="s">
        <v>300</v>
      </c>
      <c r="F30" s="253">
        <v>569.95000000000005</v>
      </c>
      <c r="G30" s="126">
        <f t="shared" si="1"/>
        <v>0</v>
      </c>
      <c r="H30" s="114" t="s">
        <v>576</v>
      </c>
      <c r="I30" s="114" t="s">
        <v>583</v>
      </c>
      <c r="J30" s="138" t="s">
        <v>524</v>
      </c>
    </row>
    <row r="31" spans="1:10" x14ac:dyDescent="0.3">
      <c r="A31" s="15">
        <v>1</v>
      </c>
      <c r="B31" s="195"/>
      <c r="C31" s="251" t="str">
        <f t="shared" si="0"/>
        <v>470020-074</v>
      </c>
      <c r="D31" s="16" t="s">
        <v>14</v>
      </c>
      <c r="E31" s="16" t="s">
        <v>113</v>
      </c>
      <c r="F31" s="253">
        <v>815.95</v>
      </c>
      <c r="G31" s="126">
        <f t="shared" si="1"/>
        <v>0</v>
      </c>
      <c r="H31" s="114" t="s">
        <v>576</v>
      </c>
      <c r="I31" s="114" t="s">
        <v>584</v>
      </c>
      <c r="J31" s="138" t="s">
        <v>548</v>
      </c>
    </row>
    <row r="32" spans="1:10" x14ac:dyDescent="0.3">
      <c r="A32" s="15">
        <v>2</v>
      </c>
      <c r="B32" s="195"/>
      <c r="C32" s="251" t="str">
        <f t="shared" si="0"/>
        <v>470175-286</v>
      </c>
      <c r="D32" s="16" t="s">
        <v>33</v>
      </c>
      <c r="E32" s="16" t="s">
        <v>92</v>
      </c>
      <c r="F32" s="253">
        <v>45.1</v>
      </c>
      <c r="G32" s="126">
        <f t="shared" si="1"/>
        <v>0</v>
      </c>
      <c r="H32" s="114" t="s">
        <v>576</v>
      </c>
      <c r="I32" s="114" t="s">
        <v>585</v>
      </c>
      <c r="J32" s="138" t="s">
        <v>549</v>
      </c>
    </row>
    <row r="33" spans="1:10" ht="17.399999999999999" x14ac:dyDescent="0.3">
      <c r="A33" s="344" t="s">
        <v>18</v>
      </c>
      <c r="B33" s="321"/>
      <c r="C33" s="321"/>
      <c r="D33" s="321"/>
      <c r="E33" s="321"/>
      <c r="F33" s="322"/>
      <c r="G33" s="36">
        <f>SUM(G24:G32)</f>
        <v>0</v>
      </c>
    </row>
    <row r="34" spans="1:10" x14ac:dyDescent="0.3">
      <c r="A34" s="19"/>
      <c r="B34" s="28"/>
      <c r="C34" s="30"/>
      <c r="D34" s="20"/>
      <c r="E34" s="23"/>
      <c r="F34" s="28"/>
      <c r="G34" s="24"/>
    </row>
    <row r="35" spans="1:10" ht="30" x14ac:dyDescent="0.5">
      <c r="A35" s="374" t="s">
        <v>19</v>
      </c>
      <c r="B35" s="374"/>
      <c r="C35" s="374"/>
      <c r="D35" s="374"/>
      <c r="E35" s="374"/>
      <c r="F35" s="374"/>
      <c r="G35" s="375"/>
    </row>
    <row r="36" spans="1:10" x14ac:dyDescent="0.3">
      <c r="A36" s="376" t="s">
        <v>20</v>
      </c>
      <c r="B36" s="376"/>
      <c r="C36" s="376"/>
      <c r="D36" s="376"/>
      <c r="E36" s="376"/>
      <c r="F36" s="376"/>
      <c r="G36" s="375"/>
    </row>
    <row r="37" spans="1:10" x14ac:dyDescent="0.3">
      <c r="A37" s="377"/>
      <c r="B37" s="377"/>
      <c r="C37" s="377"/>
      <c r="D37" s="377"/>
      <c r="E37" s="377"/>
      <c r="F37" s="377"/>
      <c r="G37" s="370"/>
    </row>
    <row r="38" spans="1:10" ht="26.4" x14ac:dyDescent="0.3">
      <c r="A38" s="3" t="s">
        <v>21</v>
      </c>
      <c r="B38" s="3" t="s">
        <v>8</v>
      </c>
      <c r="C38" s="3" t="s">
        <v>9</v>
      </c>
      <c r="D38" s="3" t="s">
        <v>10</v>
      </c>
      <c r="E38" s="3" t="s">
        <v>11</v>
      </c>
      <c r="F38" s="3" t="s">
        <v>12</v>
      </c>
      <c r="G38" s="3" t="s">
        <v>13</v>
      </c>
    </row>
    <row r="39" spans="1:10" x14ac:dyDescent="0.3">
      <c r="A39" s="141">
        <v>20</v>
      </c>
      <c r="B39" s="197"/>
      <c r="C39" s="251" t="str">
        <f>HYPERLINK(I39,J39)</f>
        <v>470191-188</v>
      </c>
      <c r="D39" s="111" t="s">
        <v>14</v>
      </c>
      <c r="E39" s="111" t="s">
        <v>22</v>
      </c>
      <c r="F39" s="253">
        <v>4.3499999999999996</v>
      </c>
      <c r="G39" s="190">
        <f t="shared" ref="G39:G57" si="2">B39*F39</f>
        <v>0</v>
      </c>
      <c r="H39" s="114" t="s">
        <v>576</v>
      </c>
      <c r="I39" s="114" t="s">
        <v>586</v>
      </c>
      <c r="J39" s="189" t="s">
        <v>558</v>
      </c>
    </row>
    <row r="40" spans="1:10" s="114" customFormat="1" x14ac:dyDescent="0.3">
      <c r="A40" s="136">
        <v>20</v>
      </c>
      <c r="B40" s="195"/>
      <c r="C40" s="251" t="str">
        <f t="shared" ref="C40:C57" si="3">HYPERLINK(I40,J40)</f>
        <v>470191-198</v>
      </c>
      <c r="D40" s="16" t="s">
        <v>14</v>
      </c>
      <c r="E40" s="16" t="s">
        <v>157</v>
      </c>
      <c r="F40" s="253">
        <v>4.25</v>
      </c>
      <c r="G40" s="126">
        <f t="shared" si="2"/>
        <v>0</v>
      </c>
      <c r="H40" s="114" t="s">
        <v>576</v>
      </c>
      <c r="I40" s="114" t="s">
        <v>587</v>
      </c>
      <c r="J40" s="138" t="s">
        <v>559</v>
      </c>
    </row>
    <row r="41" spans="1:10" x14ac:dyDescent="0.3">
      <c r="A41" s="15">
        <v>10</v>
      </c>
      <c r="B41" s="195"/>
      <c r="C41" s="251" t="str">
        <f t="shared" si="3"/>
        <v>470191-150</v>
      </c>
      <c r="D41" s="16" t="s">
        <v>14</v>
      </c>
      <c r="E41" s="16" t="s">
        <v>119</v>
      </c>
      <c r="F41" s="253">
        <v>4.5999999999999996</v>
      </c>
      <c r="G41" s="27">
        <f t="shared" si="2"/>
        <v>0</v>
      </c>
      <c r="H41" s="114" t="s">
        <v>576</v>
      </c>
      <c r="I41" s="114" t="s">
        <v>588</v>
      </c>
      <c r="J41" s="138" t="s">
        <v>560</v>
      </c>
    </row>
    <row r="42" spans="1:10" x14ac:dyDescent="0.3">
      <c r="A42" s="141">
        <v>20</v>
      </c>
      <c r="B42" s="195"/>
      <c r="C42" s="251" t="str">
        <f t="shared" si="3"/>
        <v>470191-200</v>
      </c>
      <c r="D42" s="16" t="s">
        <v>14</v>
      </c>
      <c r="E42" s="16" t="s">
        <v>301</v>
      </c>
      <c r="F42" s="253">
        <v>4.7</v>
      </c>
      <c r="G42" s="27">
        <f t="shared" si="2"/>
        <v>0</v>
      </c>
      <c r="H42" s="114" t="s">
        <v>576</v>
      </c>
      <c r="I42" s="114" t="s">
        <v>589</v>
      </c>
      <c r="J42" s="138" t="s">
        <v>561</v>
      </c>
    </row>
    <row r="43" spans="1:10" s="114" customFormat="1" x14ac:dyDescent="0.3">
      <c r="A43" s="123">
        <v>10</v>
      </c>
      <c r="B43" s="195"/>
      <c r="C43" s="251" t="str">
        <f t="shared" si="3"/>
        <v>470191-152</v>
      </c>
      <c r="D43" s="16" t="s">
        <v>14</v>
      </c>
      <c r="E43" s="16" t="s">
        <v>39</v>
      </c>
      <c r="F43" s="253">
        <v>4.8</v>
      </c>
      <c r="G43" s="126">
        <f>B43*F43</f>
        <v>0</v>
      </c>
      <c r="H43" s="114" t="s">
        <v>576</v>
      </c>
      <c r="I43" s="114" t="s">
        <v>590</v>
      </c>
      <c r="J43" s="138" t="s">
        <v>562</v>
      </c>
    </row>
    <row r="44" spans="1:10" s="114" customFormat="1" x14ac:dyDescent="0.3">
      <c r="A44" s="189">
        <v>10</v>
      </c>
      <c r="B44" s="196"/>
      <c r="C44" s="251" t="str">
        <f t="shared" si="3"/>
        <v>470148-760</v>
      </c>
      <c r="D44" s="193" t="s">
        <v>14</v>
      </c>
      <c r="E44" s="193" t="s">
        <v>370</v>
      </c>
      <c r="F44" s="253">
        <v>22.75</v>
      </c>
      <c r="G44" s="126">
        <f>B44*F44</f>
        <v>0</v>
      </c>
      <c r="H44" s="114" t="s">
        <v>576</v>
      </c>
      <c r="I44" s="114" t="s">
        <v>591</v>
      </c>
      <c r="J44" s="188" t="s">
        <v>563</v>
      </c>
    </row>
    <row r="45" spans="1:10" s="114" customFormat="1" x14ac:dyDescent="0.3">
      <c r="A45" s="189">
        <v>10</v>
      </c>
      <c r="B45" s="196"/>
      <c r="C45" s="251" t="str">
        <f t="shared" si="3"/>
        <v>470005-408</v>
      </c>
      <c r="D45" s="193" t="s">
        <v>14</v>
      </c>
      <c r="E45" s="193" t="s">
        <v>371</v>
      </c>
      <c r="F45" s="253">
        <v>14.8</v>
      </c>
      <c r="G45" s="126">
        <f>B45*F45</f>
        <v>0</v>
      </c>
      <c r="H45" s="114" t="s">
        <v>576</v>
      </c>
      <c r="I45" s="114" t="s">
        <v>592</v>
      </c>
      <c r="J45" s="188" t="s">
        <v>564</v>
      </c>
    </row>
    <row r="46" spans="1:10" x14ac:dyDescent="0.3">
      <c r="A46" s="15">
        <v>10</v>
      </c>
      <c r="B46" s="195"/>
      <c r="C46" s="251" t="str">
        <f t="shared" si="3"/>
        <v>470018-870</v>
      </c>
      <c r="D46" s="108" t="s">
        <v>14</v>
      </c>
      <c r="E46" s="16" t="s">
        <v>120</v>
      </c>
      <c r="F46" s="253">
        <v>1.8</v>
      </c>
      <c r="G46" s="27">
        <f t="shared" si="2"/>
        <v>0</v>
      </c>
      <c r="H46" s="114" t="s">
        <v>576</v>
      </c>
      <c r="I46" s="114" t="s">
        <v>593</v>
      </c>
      <c r="J46" s="138" t="s">
        <v>565</v>
      </c>
    </row>
    <row r="47" spans="1:10" s="114" customFormat="1" x14ac:dyDescent="0.3">
      <c r="A47" s="123">
        <v>2</v>
      </c>
      <c r="B47" s="195"/>
      <c r="C47" s="251" t="str">
        <f t="shared" si="3"/>
        <v>470020-788</v>
      </c>
      <c r="D47" s="16" t="s">
        <v>290</v>
      </c>
      <c r="E47" s="16" t="s">
        <v>291</v>
      </c>
      <c r="F47" s="253">
        <v>7.15</v>
      </c>
      <c r="G47" s="126">
        <f t="shared" si="2"/>
        <v>0</v>
      </c>
      <c r="H47" s="114" t="s">
        <v>576</v>
      </c>
      <c r="I47" s="114" t="s">
        <v>594</v>
      </c>
      <c r="J47" s="138" t="s">
        <v>566</v>
      </c>
    </row>
    <row r="48" spans="1:10" x14ac:dyDescent="0.3">
      <c r="A48" s="136">
        <v>10</v>
      </c>
      <c r="B48" s="195"/>
      <c r="C48" s="251" t="str">
        <f t="shared" si="3"/>
        <v>470148-772</v>
      </c>
      <c r="D48" s="16" t="s">
        <v>14</v>
      </c>
      <c r="E48" s="16" t="s">
        <v>488</v>
      </c>
      <c r="F48" s="253">
        <v>13.5</v>
      </c>
      <c r="G48" s="27">
        <f t="shared" si="2"/>
        <v>0</v>
      </c>
      <c r="H48" s="114" t="s">
        <v>576</v>
      </c>
      <c r="I48" s="114" t="s">
        <v>595</v>
      </c>
      <c r="J48" s="138" t="s">
        <v>567</v>
      </c>
    </row>
    <row r="49" spans="1:10" x14ac:dyDescent="0.3">
      <c r="A49" s="15">
        <v>10</v>
      </c>
      <c r="B49" s="195"/>
      <c r="C49" s="251" t="str">
        <f t="shared" si="3"/>
        <v>470174-208</v>
      </c>
      <c r="D49" s="16" t="s">
        <v>14</v>
      </c>
      <c r="E49" s="16" t="s">
        <v>489</v>
      </c>
      <c r="F49" s="253">
        <v>6.85</v>
      </c>
      <c r="G49" s="27">
        <f t="shared" si="2"/>
        <v>0</v>
      </c>
      <c r="H49" s="114" t="s">
        <v>576</v>
      </c>
      <c r="I49" s="114" t="s">
        <v>596</v>
      </c>
      <c r="J49" s="138" t="s">
        <v>568</v>
      </c>
    </row>
    <row r="50" spans="1:10" s="114" customFormat="1" x14ac:dyDescent="0.3">
      <c r="A50" s="136">
        <v>20</v>
      </c>
      <c r="B50" s="195"/>
      <c r="C50" s="251" t="str">
        <f t="shared" si="3"/>
        <v>470005-688</v>
      </c>
      <c r="D50" s="16" t="s">
        <v>14</v>
      </c>
      <c r="E50" s="16" t="s">
        <v>490</v>
      </c>
      <c r="F50" s="253">
        <v>9.5</v>
      </c>
      <c r="G50" s="126">
        <f t="shared" si="2"/>
        <v>0</v>
      </c>
      <c r="H50" s="114" t="s">
        <v>576</v>
      </c>
      <c r="I50" s="114" t="s">
        <v>597</v>
      </c>
      <c r="J50" s="138" t="s">
        <v>569</v>
      </c>
    </row>
    <row r="51" spans="1:10" ht="15" customHeight="1" x14ac:dyDescent="0.3">
      <c r="A51" s="15">
        <v>2</v>
      </c>
      <c r="B51" s="195"/>
      <c r="C51" s="251" t="str">
        <f t="shared" si="3"/>
        <v>470199-974</v>
      </c>
      <c r="D51" s="16" t="s">
        <v>33</v>
      </c>
      <c r="E51" s="16" t="s">
        <v>302</v>
      </c>
      <c r="F51" s="253">
        <v>18.95</v>
      </c>
      <c r="G51" s="27">
        <f t="shared" si="2"/>
        <v>0</v>
      </c>
      <c r="H51" s="114" t="s">
        <v>576</v>
      </c>
      <c r="I51" s="114" t="s">
        <v>598</v>
      </c>
      <c r="J51" s="230" t="s">
        <v>532</v>
      </c>
    </row>
    <row r="52" spans="1:10" x14ac:dyDescent="0.3">
      <c r="A52" s="138">
        <v>1</v>
      </c>
      <c r="B52" s="195"/>
      <c r="C52" s="251" t="str">
        <f t="shared" si="3"/>
        <v>470020-860</v>
      </c>
      <c r="D52" s="109" t="s">
        <v>33</v>
      </c>
      <c r="E52" s="110" t="s">
        <v>491</v>
      </c>
      <c r="F52" s="253">
        <v>5.85</v>
      </c>
      <c r="G52" s="27">
        <f t="shared" si="2"/>
        <v>0</v>
      </c>
      <c r="H52" s="114" t="s">
        <v>576</v>
      </c>
      <c r="I52" s="114" t="s">
        <v>599</v>
      </c>
      <c r="J52" s="138" t="s">
        <v>570</v>
      </c>
    </row>
    <row r="53" spans="1:10" x14ac:dyDescent="0.3">
      <c r="A53" s="15">
        <v>1</v>
      </c>
      <c r="B53" s="132"/>
      <c r="C53" s="251" t="str">
        <f t="shared" si="3"/>
        <v>470005-764</v>
      </c>
      <c r="D53" s="185" t="s">
        <v>292</v>
      </c>
      <c r="E53" s="142" t="s">
        <v>293</v>
      </c>
      <c r="F53" s="253">
        <v>14.95</v>
      </c>
      <c r="G53" s="27">
        <f t="shared" si="2"/>
        <v>0</v>
      </c>
      <c r="H53" s="114" t="s">
        <v>576</v>
      </c>
      <c r="I53" s="114" t="s">
        <v>600</v>
      </c>
      <c r="J53" s="143" t="s">
        <v>571</v>
      </c>
    </row>
    <row r="54" spans="1:10" x14ac:dyDescent="0.3">
      <c r="A54" s="17">
        <v>20</v>
      </c>
      <c r="B54" s="195"/>
      <c r="C54" s="251" t="str">
        <f t="shared" si="3"/>
        <v>470017-066</v>
      </c>
      <c r="D54" s="109" t="s">
        <v>14</v>
      </c>
      <c r="E54" s="109" t="s">
        <v>492</v>
      </c>
      <c r="F54" s="253">
        <v>3.75</v>
      </c>
      <c r="G54" s="27">
        <f t="shared" si="2"/>
        <v>0</v>
      </c>
      <c r="H54" s="114" t="s">
        <v>576</v>
      </c>
      <c r="I54" s="114" t="s">
        <v>601</v>
      </c>
      <c r="J54" s="138" t="s">
        <v>572</v>
      </c>
    </row>
    <row r="55" spans="1:10" x14ac:dyDescent="0.3">
      <c r="A55" s="15">
        <v>10</v>
      </c>
      <c r="B55" s="66"/>
      <c r="C55" s="251" t="str">
        <f t="shared" si="3"/>
        <v>470124-120</v>
      </c>
      <c r="D55" s="108" t="s">
        <v>14</v>
      </c>
      <c r="E55" s="16" t="s">
        <v>493</v>
      </c>
      <c r="F55" s="253">
        <v>7.95</v>
      </c>
      <c r="G55" s="27">
        <f t="shared" si="2"/>
        <v>0</v>
      </c>
      <c r="H55" s="114" t="s">
        <v>576</v>
      </c>
      <c r="I55" s="114" t="s">
        <v>602</v>
      </c>
      <c r="J55" s="138" t="s">
        <v>573</v>
      </c>
    </row>
    <row r="56" spans="1:10" x14ac:dyDescent="0.3">
      <c r="A56" s="15">
        <v>2</v>
      </c>
      <c r="B56" s="66"/>
      <c r="C56" s="251" t="str">
        <f t="shared" si="3"/>
        <v>470149-250</v>
      </c>
      <c r="D56" s="235" t="s">
        <v>33</v>
      </c>
      <c r="E56" s="145" t="s">
        <v>541</v>
      </c>
      <c r="F56" s="253">
        <v>48</v>
      </c>
      <c r="G56" s="27">
        <f t="shared" si="2"/>
        <v>0</v>
      </c>
      <c r="H56" s="114" t="s">
        <v>576</v>
      </c>
      <c r="I56" s="114" t="s">
        <v>603</v>
      </c>
      <c r="J56" s="234" t="s">
        <v>574</v>
      </c>
    </row>
    <row r="57" spans="1:10" s="114" customFormat="1" x14ac:dyDescent="0.3">
      <c r="A57" s="136">
        <v>5</v>
      </c>
      <c r="B57" s="195"/>
      <c r="C57" s="251" t="str">
        <f t="shared" si="3"/>
        <v>470018-926</v>
      </c>
      <c r="D57" s="16" t="s">
        <v>14</v>
      </c>
      <c r="E57" s="16" t="s">
        <v>303</v>
      </c>
      <c r="F57" s="253">
        <v>3.85</v>
      </c>
      <c r="G57" s="126">
        <f t="shared" si="2"/>
        <v>0</v>
      </c>
      <c r="H57" s="114" t="s">
        <v>576</v>
      </c>
      <c r="I57" s="114" t="s">
        <v>604</v>
      </c>
      <c r="J57" s="138" t="s">
        <v>575</v>
      </c>
    </row>
    <row r="58" spans="1:10" ht="17.399999999999999" x14ac:dyDescent="0.3">
      <c r="A58" s="344" t="s">
        <v>18</v>
      </c>
      <c r="B58" s="321"/>
      <c r="C58" s="321"/>
      <c r="D58" s="321"/>
      <c r="E58" s="321"/>
      <c r="F58" s="322"/>
      <c r="G58" s="36">
        <f>SUM(G39:G57)</f>
        <v>0</v>
      </c>
      <c r="H58" s="114"/>
      <c r="I58" s="114" t="s">
        <v>605</v>
      </c>
    </row>
    <row r="59" spans="1:10" x14ac:dyDescent="0.3">
      <c r="A59" s="367" t="s">
        <v>23</v>
      </c>
      <c r="B59" s="367"/>
      <c r="C59" s="367"/>
      <c r="D59" s="367"/>
      <c r="E59" s="367"/>
      <c r="F59" s="367"/>
      <c r="G59" s="368"/>
      <c r="H59" s="114"/>
      <c r="I59" s="114"/>
    </row>
    <row r="60" spans="1:10" x14ac:dyDescent="0.3">
      <c r="A60" s="369"/>
      <c r="B60" s="369"/>
      <c r="C60" s="369"/>
      <c r="D60" s="369"/>
      <c r="E60" s="369"/>
      <c r="F60" s="369"/>
      <c r="G60" s="370"/>
      <c r="H60" s="114"/>
      <c r="I60" s="114"/>
    </row>
    <row r="61" spans="1:10" ht="26.4" x14ac:dyDescent="0.3">
      <c r="A61" s="3" t="s">
        <v>21</v>
      </c>
      <c r="B61" s="3" t="s">
        <v>8</v>
      </c>
      <c r="C61" s="3" t="s">
        <v>9</v>
      </c>
      <c r="D61" s="3" t="s">
        <v>10</v>
      </c>
      <c r="E61" s="3" t="s">
        <v>11</v>
      </c>
      <c r="F61" s="3" t="s">
        <v>12</v>
      </c>
      <c r="G61" s="3" t="s">
        <v>13</v>
      </c>
      <c r="H61" s="114"/>
      <c r="I61" s="114"/>
    </row>
    <row r="62" spans="1:10" ht="15" customHeight="1" x14ac:dyDescent="0.3">
      <c r="A62" s="141">
        <v>40</v>
      </c>
      <c r="B62" s="194"/>
      <c r="C62" s="252" t="str">
        <f>HYPERLINK(I62,J62)</f>
        <v>470041-836</v>
      </c>
      <c r="D62" s="187" t="s">
        <v>14</v>
      </c>
      <c r="E62" s="187" t="s">
        <v>525</v>
      </c>
      <c r="F62" s="253">
        <v>1.45</v>
      </c>
      <c r="G62" s="27">
        <f t="shared" ref="G62:G74" si="4">B62*F62</f>
        <v>0</v>
      </c>
      <c r="H62" s="114" t="s">
        <v>576</v>
      </c>
      <c r="I62" s="114" t="s">
        <v>606</v>
      </c>
      <c r="J62" s="141" t="s">
        <v>550</v>
      </c>
    </row>
    <row r="63" spans="1:10" x14ac:dyDescent="0.3">
      <c r="A63" s="17">
        <v>3</v>
      </c>
      <c r="B63" s="195"/>
      <c r="C63" s="252" t="str">
        <f t="shared" ref="C63:C74" si="5">HYPERLINK(I63,J63)</f>
        <v>470300-888</v>
      </c>
      <c r="D63" s="193" t="s">
        <v>34</v>
      </c>
      <c r="E63" s="193" t="s">
        <v>494</v>
      </c>
      <c r="F63" s="253">
        <v>8.35</v>
      </c>
      <c r="G63" s="27">
        <f t="shared" si="4"/>
        <v>0</v>
      </c>
      <c r="H63" s="114" t="s">
        <v>576</v>
      </c>
      <c r="I63" s="114" t="s">
        <v>607</v>
      </c>
      <c r="J63" s="188" t="s">
        <v>368</v>
      </c>
    </row>
    <row r="64" spans="1:10" x14ac:dyDescent="0.3">
      <c r="A64" s="17">
        <v>1</v>
      </c>
      <c r="B64" s="195"/>
      <c r="C64" s="252" t="str">
        <f t="shared" si="5"/>
        <v>470300-690</v>
      </c>
      <c r="D64" s="18" t="s">
        <v>34</v>
      </c>
      <c r="E64" s="133" t="s">
        <v>495</v>
      </c>
      <c r="F64" s="253">
        <v>26.5</v>
      </c>
      <c r="G64" s="27">
        <f t="shared" si="4"/>
        <v>0</v>
      </c>
      <c r="H64" s="114" t="s">
        <v>576</v>
      </c>
      <c r="I64" s="114" t="s">
        <v>608</v>
      </c>
      <c r="J64" s="134" t="s">
        <v>288</v>
      </c>
    </row>
    <row r="65" spans="1:10" x14ac:dyDescent="0.3">
      <c r="A65" s="17">
        <v>3</v>
      </c>
      <c r="B65" s="195"/>
      <c r="C65" s="252" t="str">
        <f t="shared" si="5"/>
        <v>470157-562</v>
      </c>
      <c r="D65" s="18" t="s">
        <v>28</v>
      </c>
      <c r="E65" s="21" t="s">
        <v>496</v>
      </c>
      <c r="F65" s="253">
        <v>18.8</v>
      </c>
      <c r="G65" s="27">
        <f t="shared" si="4"/>
        <v>0</v>
      </c>
      <c r="H65" s="114" t="s">
        <v>576</v>
      </c>
      <c r="I65" s="114" t="s">
        <v>609</v>
      </c>
      <c r="J65" s="134" t="s">
        <v>551</v>
      </c>
    </row>
    <row r="66" spans="1:10" x14ac:dyDescent="0.3">
      <c r="A66" s="17">
        <v>4</v>
      </c>
      <c r="B66" s="195"/>
      <c r="C66" s="252" t="str">
        <f t="shared" si="5"/>
        <v>470157-560</v>
      </c>
      <c r="D66" s="18" t="s">
        <v>28</v>
      </c>
      <c r="E66" s="21" t="s">
        <v>497</v>
      </c>
      <c r="F66" s="253">
        <v>18.8</v>
      </c>
      <c r="G66" s="27">
        <f t="shared" si="4"/>
        <v>0</v>
      </c>
      <c r="H66" s="114" t="s">
        <v>576</v>
      </c>
      <c r="I66" s="114" t="s">
        <v>610</v>
      </c>
      <c r="J66" s="134" t="s">
        <v>552</v>
      </c>
    </row>
    <row r="67" spans="1:10" x14ac:dyDescent="0.3">
      <c r="A67" s="17">
        <v>3</v>
      </c>
      <c r="B67" s="195"/>
      <c r="C67" s="252" t="str">
        <f t="shared" si="5"/>
        <v>470157-558</v>
      </c>
      <c r="D67" s="133" t="s">
        <v>28</v>
      </c>
      <c r="E67" s="21" t="s">
        <v>498</v>
      </c>
      <c r="F67" s="253">
        <v>18.8</v>
      </c>
      <c r="G67" s="27">
        <f t="shared" si="4"/>
        <v>0</v>
      </c>
      <c r="H67" s="114" t="s">
        <v>576</v>
      </c>
      <c r="I67" s="114" t="s">
        <v>611</v>
      </c>
      <c r="J67" s="134" t="s">
        <v>553</v>
      </c>
    </row>
    <row r="68" spans="1:10" x14ac:dyDescent="0.3">
      <c r="A68" s="17">
        <v>1</v>
      </c>
      <c r="B68" s="195"/>
      <c r="C68" s="252" t="str">
        <f t="shared" si="5"/>
        <v>470301-446</v>
      </c>
      <c r="D68" s="133" t="s">
        <v>34</v>
      </c>
      <c r="E68" s="21" t="s">
        <v>158</v>
      </c>
      <c r="F68" s="253">
        <v>12</v>
      </c>
      <c r="G68" s="27">
        <f t="shared" si="4"/>
        <v>0</v>
      </c>
      <c r="H68" s="114" t="s">
        <v>576</v>
      </c>
      <c r="I68" s="114" t="s">
        <v>612</v>
      </c>
      <c r="J68" s="134" t="s">
        <v>287</v>
      </c>
    </row>
    <row r="69" spans="1:10" x14ac:dyDescent="0.3">
      <c r="A69" s="17">
        <v>1</v>
      </c>
      <c r="B69" s="195"/>
      <c r="C69" s="252" t="str">
        <f t="shared" si="5"/>
        <v>470153-626</v>
      </c>
      <c r="D69" s="109" t="s">
        <v>272</v>
      </c>
      <c r="E69" s="109" t="s">
        <v>499</v>
      </c>
      <c r="F69" s="253">
        <v>12.1</v>
      </c>
      <c r="G69" s="27">
        <f t="shared" si="4"/>
        <v>0</v>
      </c>
      <c r="H69" s="114" t="s">
        <v>576</v>
      </c>
      <c r="I69" s="114" t="s">
        <v>613</v>
      </c>
      <c r="J69" s="134" t="s">
        <v>554</v>
      </c>
    </row>
    <row r="70" spans="1:10" x14ac:dyDescent="0.3">
      <c r="A70" s="189">
        <v>1</v>
      </c>
      <c r="B70" s="196"/>
      <c r="C70" s="252" t="str">
        <f t="shared" si="5"/>
        <v>470302-036</v>
      </c>
      <c r="D70" s="193" t="s">
        <v>34</v>
      </c>
      <c r="E70" s="193" t="s">
        <v>500</v>
      </c>
      <c r="F70" s="253">
        <v>23.95</v>
      </c>
      <c r="G70" s="27">
        <f t="shared" si="4"/>
        <v>0</v>
      </c>
      <c r="H70" s="114" t="s">
        <v>576</v>
      </c>
      <c r="I70" s="114" t="s">
        <v>614</v>
      </c>
      <c r="J70" s="188" t="s">
        <v>369</v>
      </c>
    </row>
    <row r="71" spans="1:10" x14ac:dyDescent="0.3">
      <c r="A71" s="17">
        <v>1</v>
      </c>
      <c r="B71" s="195"/>
      <c r="C71" s="252" t="str">
        <f t="shared" si="5"/>
        <v>470302-296</v>
      </c>
      <c r="D71" s="109" t="s">
        <v>34</v>
      </c>
      <c r="E71" s="109" t="s">
        <v>501</v>
      </c>
      <c r="F71" s="253">
        <v>15</v>
      </c>
      <c r="G71" s="126">
        <f t="shared" si="4"/>
        <v>0</v>
      </c>
      <c r="H71" s="114" t="s">
        <v>576</v>
      </c>
      <c r="I71" s="114" t="s">
        <v>615</v>
      </c>
      <c r="J71" s="134" t="s">
        <v>289</v>
      </c>
    </row>
    <row r="72" spans="1:10" x14ac:dyDescent="0.3">
      <c r="A72" s="138">
        <v>1</v>
      </c>
      <c r="B72" s="66"/>
      <c r="C72" s="252" t="str">
        <f t="shared" si="5"/>
        <v>470021-148</v>
      </c>
      <c r="D72" s="109" t="s">
        <v>82</v>
      </c>
      <c r="E72" s="109" t="s">
        <v>29</v>
      </c>
      <c r="F72" s="253">
        <v>6.95</v>
      </c>
      <c r="G72" s="126">
        <f t="shared" si="4"/>
        <v>0</v>
      </c>
      <c r="H72" s="114" t="s">
        <v>576</v>
      </c>
      <c r="I72" s="114" t="s">
        <v>616</v>
      </c>
      <c r="J72" s="134" t="s">
        <v>555</v>
      </c>
    </row>
    <row r="73" spans="1:10" x14ac:dyDescent="0.3">
      <c r="A73" s="15">
        <v>2</v>
      </c>
      <c r="B73" s="66"/>
      <c r="C73" s="252" t="s">
        <v>631</v>
      </c>
      <c r="D73" s="186" t="s">
        <v>304</v>
      </c>
      <c r="E73" s="187" t="s">
        <v>502</v>
      </c>
      <c r="F73" s="254">
        <v>19.95</v>
      </c>
      <c r="G73" s="126">
        <f t="shared" si="4"/>
        <v>0</v>
      </c>
      <c r="H73" s="114" t="s">
        <v>576</v>
      </c>
      <c r="I73" s="114" t="s">
        <v>617</v>
      </c>
      <c r="J73" s="188" t="s">
        <v>556</v>
      </c>
    </row>
    <row r="74" spans="1:10" x14ac:dyDescent="0.3">
      <c r="A74" s="17">
        <v>1</v>
      </c>
      <c r="B74" s="195"/>
      <c r="C74" s="252" t="str">
        <f t="shared" si="5"/>
        <v>470144-262</v>
      </c>
      <c r="D74" s="109" t="s">
        <v>304</v>
      </c>
      <c r="E74" s="109" t="s">
        <v>503</v>
      </c>
      <c r="F74" s="253">
        <v>67.95</v>
      </c>
      <c r="G74" s="126">
        <f t="shared" si="4"/>
        <v>0</v>
      </c>
      <c r="H74" s="114" t="s">
        <v>576</v>
      </c>
      <c r="I74" s="114" t="s">
        <v>618</v>
      </c>
      <c r="J74" s="134" t="s">
        <v>557</v>
      </c>
    </row>
    <row r="75" spans="1:10" ht="17.399999999999999" x14ac:dyDescent="0.3">
      <c r="A75" s="344" t="s">
        <v>18</v>
      </c>
      <c r="B75" s="321"/>
      <c r="C75" s="321"/>
      <c r="D75" s="321"/>
      <c r="E75" s="321"/>
      <c r="F75" s="322"/>
      <c r="G75" s="36">
        <f>SUM(G62:G74)</f>
        <v>0</v>
      </c>
    </row>
    <row r="76" spans="1:10" x14ac:dyDescent="0.3">
      <c r="A76" s="87"/>
      <c r="B76" s="24"/>
      <c r="C76" s="29"/>
      <c r="D76" s="24"/>
      <c r="E76" s="24"/>
      <c r="F76" s="24"/>
      <c r="G76" s="24"/>
    </row>
    <row r="77" spans="1:10" ht="17.399999999999999" x14ac:dyDescent="0.3">
      <c r="A77" s="371"/>
      <c r="B77" s="372"/>
      <c r="C77" s="372"/>
      <c r="D77" s="372"/>
      <c r="E77" s="24"/>
      <c r="F77" s="24"/>
      <c r="G77" s="24"/>
    </row>
    <row r="78" spans="1:10" ht="17.399999999999999" x14ac:dyDescent="0.3">
      <c r="A78" s="356" t="s">
        <v>30</v>
      </c>
      <c r="B78" s="357"/>
      <c r="C78" s="357"/>
      <c r="D78" s="357"/>
      <c r="E78" s="357"/>
      <c r="F78" s="357"/>
      <c r="G78" s="5">
        <f>SUM(G33,G58,G75)</f>
        <v>0</v>
      </c>
    </row>
    <row r="79" spans="1:10" ht="17.399999999999999" x14ac:dyDescent="0.3">
      <c r="A79" s="107" t="s">
        <v>629</v>
      </c>
      <c r="B79" s="105"/>
      <c r="C79" s="105"/>
      <c r="D79" s="105"/>
      <c r="E79" s="105"/>
      <c r="F79" s="106" t="s">
        <v>67</v>
      </c>
      <c r="G79" s="112">
        <f>(G78*0.1)</f>
        <v>0</v>
      </c>
    </row>
    <row r="80" spans="1:10" ht="17.399999999999999" x14ac:dyDescent="0.3">
      <c r="A80" s="373" t="s">
        <v>107</v>
      </c>
      <c r="B80" s="357"/>
      <c r="C80" s="357"/>
      <c r="D80" s="357"/>
      <c r="E80" s="357"/>
      <c r="F80" s="357"/>
      <c r="G80" s="90"/>
    </row>
    <row r="81" spans="1:7" ht="17.399999999999999" x14ac:dyDescent="0.3">
      <c r="A81" s="356" t="s">
        <v>32</v>
      </c>
      <c r="B81" s="357"/>
      <c r="C81" s="357"/>
      <c r="D81" s="357"/>
      <c r="E81" s="357"/>
      <c r="F81" s="357"/>
      <c r="G81" s="6">
        <f>SUM(G78-G79)</f>
        <v>0</v>
      </c>
    </row>
    <row r="82" spans="1:7" x14ac:dyDescent="0.3">
      <c r="A82" s="24"/>
      <c r="B82" s="24"/>
      <c r="C82" s="29"/>
      <c r="D82" s="24"/>
      <c r="E82" s="24"/>
      <c r="F82" s="24"/>
      <c r="G82" s="24"/>
    </row>
    <row r="83" spans="1:7" x14ac:dyDescent="0.3">
      <c r="A83" s="358" t="s">
        <v>38</v>
      </c>
      <c r="B83" s="359"/>
      <c r="C83" s="359"/>
      <c r="D83" s="359"/>
      <c r="E83" s="359"/>
      <c r="F83" s="359"/>
      <c r="G83" s="360"/>
    </row>
    <row r="84" spans="1:7" x14ac:dyDescent="0.3">
      <c r="A84" s="361"/>
      <c r="B84" s="362"/>
      <c r="C84" s="362"/>
      <c r="D84" s="362"/>
      <c r="E84" s="362"/>
      <c r="F84" s="362"/>
      <c r="G84" s="363"/>
    </row>
    <row r="85" spans="1:7" x14ac:dyDescent="0.3">
      <c r="A85" s="361"/>
      <c r="B85" s="362"/>
      <c r="C85" s="362"/>
      <c r="D85" s="362"/>
      <c r="E85" s="362"/>
      <c r="F85" s="362"/>
      <c r="G85" s="363"/>
    </row>
    <row r="86" spans="1:7" x14ac:dyDescent="0.3">
      <c r="A86" s="361"/>
      <c r="B86" s="362"/>
      <c r="C86" s="362"/>
      <c r="D86" s="362"/>
      <c r="E86" s="362"/>
      <c r="F86" s="362"/>
      <c r="G86" s="363"/>
    </row>
    <row r="87" spans="1:7" x14ac:dyDescent="0.3">
      <c r="A87" s="361"/>
      <c r="B87" s="362"/>
      <c r="C87" s="362"/>
      <c r="D87" s="362"/>
      <c r="E87" s="362"/>
      <c r="F87" s="362"/>
      <c r="G87" s="363"/>
    </row>
    <row r="88" spans="1:7" x14ac:dyDescent="0.3">
      <c r="A88" s="361"/>
      <c r="B88" s="362"/>
      <c r="C88" s="362"/>
      <c r="D88" s="362"/>
      <c r="E88" s="362"/>
      <c r="F88" s="362"/>
      <c r="G88" s="363"/>
    </row>
    <row r="89" spans="1:7" x14ac:dyDescent="0.3">
      <c r="A89" s="361"/>
      <c r="B89" s="362"/>
      <c r="C89" s="362"/>
      <c r="D89" s="362"/>
      <c r="E89" s="362"/>
      <c r="F89" s="362"/>
      <c r="G89" s="363"/>
    </row>
    <row r="90" spans="1:7" x14ac:dyDescent="0.3">
      <c r="A90" s="361"/>
      <c r="B90" s="362"/>
      <c r="C90" s="362"/>
      <c r="D90" s="362"/>
      <c r="E90" s="362"/>
      <c r="F90" s="362"/>
      <c r="G90" s="363"/>
    </row>
    <row r="91" spans="1:7" x14ac:dyDescent="0.3">
      <c r="A91" s="361"/>
      <c r="B91" s="362"/>
      <c r="C91" s="362"/>
      <c r="D91" s="362"/>
      <c r="E91" s="362"/>
      <c r="F91" s="362"/>
      <c r="G91" s="363"/>
    </row>
    <row r="92" spans="1:7" x14ac:dyDescent="0.3">
      <c r="A92" s="364"/>
      <c r="B92" s="365"/>
      <c r="C92" s="365"/>
      <c r="D92" s="365"/>
      <c r="E92" s="365"/>
      <c r="F92" s="365"/>
      <c r="G92" s="366"/>
    </row>
  </sheetData>
  <sheetProtection algorithmName="SHA-512" hashValue="86VE2XYlabF9AIwV7Y9MuE1UpRAFrhK94LwdeyGJ+MIaHZhh38pi4f88v2E3Plo0WR0rve7EfV7hIkTuddWjGA==" saltValue="5qcZHp/1UtnUb5LPv9Qd9Q==" spinCount="100000" sheet="1" objects="1" scenarios="1"/>
  <mergeCells count="45">
    <mergeCell ref="A10:B10"/>
    <mergeCell ref="C10:F10"/>
    <mergeCell ref="A8:B8"/>
    <mergeCell ref="C8:F8"/>
    <mergeCell ref="A5:G5"/>
    <mergeCell ref="A6:G6"/>
    <mergeCell ref="A9:B9"/>
    <mergeCell ref="C9:F9"/>
    <mergeCell ref="A1:G1"/>
    <mergeCell ref="A2:G2"/>
    <mergeCell ref="A3:G3"/>
    <mergeCell ref="A4:G4"/>
    <mergeCell ref="A7:F7"/>
    <mergeCell ref="A11:B11"/>
    <mergeCell ref="C11:F11"/>
    <mergeCell ref="A18:D18"/>
    <mergeCell ref="E18:F18"/>
    <mergeCell ref="A14:D14"/>
    <mergeCell ref="E14:F14"/>
    <mergeCell ref="A15:D15"/>
    <mergeCell ref="E15:F15"/>
    <mergeCell ref="A16:D16"/>
    <mergeCell ref="E16:F16"/>
    <mergeCell ref="A12:D12"/>
    <mergeCell ref="E12:F12"/>
    <mergeCell ref="A13:D13"/>
    <mergeCell ref="E13:F13"/>
    <mergeCell ref="A35:G35"/>
    <mergeCell ref="A36:G37"/>
    <mergeCell ref="A17:D17"/>
    <mergeCell ref="E17:F17"/>
    <mergeCell ref="A19:B19"/>
    <mergeCell ref="C19:D19"/>
    <mergeCell ref="A20:B20"/>
    <mergeCell ref="C20:D20"/>
    <mergeCell ref="A22:G22"/>
    <mergeCell ref="A33:F33"/>
    <mergeCell ref="A81:F81"/>
    <mergeCell ref="A83:G92"/>
    <mergeCell ref="A58:F58"/>
    <mergeCell ref="A59:G60"/>
    <mergeCell ref="A75:F75"/>
    <mergeCell ref="A77:D77"/>
    <mergeCell ref="A78:F78"/>
    <mergeCell ref="A80:F80"/>
  </mergeCells>
  <pageMargins left="0.7" right="0.7" top="0.75" bottom="0.75" header="0.3" footer="0.3"/>
  <pageSetup scale="67" fitToHeight="0" orientation="portrait" r:id="rId1"/>
  <headerFooter>
    <oddFooter>&amp;CCurriculum for Agricultural Science Education © 2019 APT – Wards – Page &amp;P</oddFooter>
  </headerFooter>
  <rowBreaks count="1" manualBreakCount="1">
    <brk id="3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showGridLines="0" view="pageLayout" zoomScaleNormal="100" zoomScaleSheetLayoutView="100" workbookViewId="0">
      <selection sqref="A1:G1"/>
    </sheetView>
  </sheetViews>
  <sheetFormatPr defaultColWidth="8.77734375" defaultRowHeight="13.8" x14ac:dyDescent="0.25"/>
  <cols>
    <col min="1" max="1" width="14.5546875" style="129" customWidth="1"/>
    <col min="2" max="2" width="9.5546875" style="129" customWidth="1"/>
    <col min="3" max="3" width="11.77734375" style="129" customWidth="1"/>
    <col min="4" max="4" width="71.5546875" style="129" customWidth="1"/>
    <col min="5" max="5" width="2.44140625" style="129" hidden="1" customWidth="1"/>
    <col min="6" max="6" width="18.21875" style="38" customWidth="1"/>
    <col min="7" max="7" width="19.21875" style="129" customWidth="1"/>
    <col min="8" max="10" width="9.21875" style="128" customWidth="1"/>
    <col min="11" max="252" width="9.21875" style="129" customWidth="1"/>
    <col min="253" max="253" width="8.21875" style="129" customWidth="1"/>
    <col min="254" max="16384" width="8.77734375" style="129"/>
  </cols>
  <sheetData>
    <row r="1" spans="1:10" ht="89.1" customHeight="1" x14ac:dyDescent="0.25">
      <c r="A1" s="387"/>
      <c r="B1" s="387"/>
      <c r="C1" s="387"/>
      <c r="D1" s="387"/>
      <c r="E1" s="387"/>
      <c r="F1" s="375"/>
      <c r="G1" s="375"/>
    </row>
    <row r="2" spans="1:10" ht="14.25" customHeight="1" x14ac:dyDescent="0.25">
      <c r="A2" s="389" t="s">
        <v>58</v>
      </c>
      <c r="B2" s="389"/>
      <c r="C2" s="389"/>
      <c r="D2" s="389"/>
      <c r="E2" s="389"/>
      <c r="F2" s="389"/>
      <c r="G2" s="125"/>
    </row>
    <row r="3" spans="1:10" ht="14.25" customHeight="1" x14ac:dyDescent="0.25">
      <c r="A3" s="390"/>
      <c r="B3" s="390"/>
      <c r="C3" s="390"/>
      <c r="D3" s="390"/>
      <c r="E3" s="390"/>
      <c r="F3" s="390"/>
      <c r="G3" s="125"/>
    </row>
    <row r="4" spans="1:10" ht="26.4" x14ac:dyDescent="0.25">
      <c r="A4" s="3" t="s">
        <v>7</v>
      </c>
      <c r="B4" s="3" t="s">
        <v>8</v>
      </c>
      <c r="C4" s="3" t="s">
        <v>10</v>
      </c>
      <c r="D4" s="3" t="s">
        <v>11</v>
      </c>
      <c r="E4" s="26"/>
      <c r="F4" s="68" t="s">
        <v>59</v>
      </c>
      <c r="G4" s="3" t="s">
        <v>60</v>
      </c>
    </row>
    <row r="5" spans="1:10" x14ac:dyDescent="0.25">
      <c r="A5" s="175">
        <v>10</v>
      </c>
      <c r="B5" s="218"/>
      <c r="C5" s="177" t="s">
        <v>61</v>
      </c>
      <c r="D5" s="177" t="s">
        <v>412</v>
      </c>
      <c r="E5" s="199"/>
      <c r="F5" s="200"/>
      <c r="G5" s="201"/>
    </row>
    <row r="6" spans="1:10" s="40" customFormat="1" ht="26.4" x14ac:dyDescent="0.3">
      <c r="A6" s="69">
        <v>2</v>
      </c>
      <c r="B6" s="85"/>
      <c r="C6" s="115" t="s">
        <v>61</v>
      </c>
      <c r="D6" s="157" t="s">
        <v>335</v>
      </c>
      <c r="E6" s="72"/>
      <c r="F6" s="161" t="s">
        <v>336</v>
      </c>
      <c r="G6" s="160" t="s">
        <v>159</v>
      </c>
      <c r="H6" s="39"/>
      <c r="I6" s="39"/>
      <c r="J6" s="39"/>
    </row>
    <row r="7" spans="1:10" ht="15.75" customHeight="1" x14ac:dyDescent="0.25">
      <c r="A7" s="125"/>
      <c r="B7" s="125"/>
      <c r="C7" s="125"/>
      <c r="D7" s="125"/>
      <c r="E7" s="125"/>
      <c r="F7" s="67"/>
      <c r="G7" s="125"/>
    </row>
    <row r="8" spans="1:10" ht="29.25" customHeight="1" x14ac:dyDescent="0.5">
      <c r="A8" s="388" t="s">
        <v>89</v>
      </c>
      <c r="B8" s="388"/>
      <c r="C8" s="388"/>
      <c r="D8" s="388"/>
      <c r="E8" s="388"/>
      <c r="F8" s="67"/>
      <c r="G8" s="125"/>
    </row>
    <row r="9" spans="1:10" ht="30" customHeight="1" x14ac:dyDescent="0.25">
      <c r="A9" s="3" t="s">
        <v>7</v>
      </c>
      <c r="B9" s="3" t="s">
        <v>8</v>
      </c>
      <c r="C9" s="3" t="s">
        <v>10</v>
      </c>
      <c r="D9" s="3" t="s">
        <v>11</v>
      </c>
      <c r="E9" s="125"/>
      <c r="F9" s="3" t="s">
        <v>9</v>
      </c>
      <c r="G9" s="3" t="s">
        <v>294</v>
      </c>
      <c r="J9" s="129"/>
    </row>
    <row r="10" spans="1:10" s="130" customFormat="1" ht="25.5" customHeight="1" x14ac:dyDescent="0.25">
      <c r="A10" s="69">
        <v>5</v>
      </c>
      <c r="B10" s="85"/>
      <c r="C10" s="115" t="s">
        <v>304</v>
      </c>
      <c r="D10" s="137" t="s">
        <v>430</v>
      </c>
      <c r="E10" s="70"/>
      <c r="F10" s="159" t="s">
        <v>332</v>
      </c>
      <c r="G10" s="146">
        <v>240</v>
      </c>
      <c r="H10" s="34"/>
      <c r="I10" s="34"/>
    </row>
    <row r="11" spans="1:10" s="130" customFormat="1" ht="15" customHeight="1" x14ac:dyDescent="0.25">
      <c r="A11" s="69">
        <v>5</v>
      </c>
      <c r="B11" s="85"/>
      <c r="C11" s="115" t="s">
        <v>14</v>
      </c>
      <c r="D11" s="137" t="s">
        <v>334</v>
      </c>
      <c r="E11" s="70"/>
      <c r="F11" s="159" t="s">
        <v>333</v>
      </c>
      <c r="G11" s="71"/>
      <c r="H11" s="34"/>
      <c r="I11" s="34"/>
    </row>
    <row r="12" spans="1:10" s="130" customFormat="1" ht="15" customHeight="1" x14ac:dyDescent="0.25">
      <c r="A12" s="391" t="s">
        <v>363</v>
      </c>
      <c r="B12" s="392"/>
      <c r="C12" s="392"/>
      <c r="D12" s="392"/>
      <c r="E12" s="392"/>
      <c r="F12" s="392"/>
      <c r="G12" s="393"/>
      <c r="H12" s="34"/>
      <c r="I12" s="34"/>
    </row>
    <row r="13" spans="1:10" s="130" customFormat="1" ht="16.5" customHeight="1" x14ac:dyDescent="0.25">
      <c r="A13" s="74"/>
      <c r="B13" s="117"/>
      <c r="C13" s="75"/>
      <c r="D13" s="124"/>
      <c r="E13" s="76"/>
      <c r="F13" s="124"/>
      <c r="G13" s="77"/>
      <c r="H13" s="34"/>
      <c r="I13" s="34"/>
    </row>
    <row r="14" spans="1:10" s="130" customFormat="1" ht="15" customHeight="1" x14ac:dyDescent="0.25">
      <c r="A14" s="376" t="s">
        <v>85</v>
      </c>
      <c r="B14" s="376"/>
      <c r="C14" s="376"/>
      <c r="D14" s="376"/>
      <c r="E14" s="376"/>
      <c r="F14" s="125"/>
      <c r="G14" s="125"/>
      <c r="H14" s="34"/>
      <c r="I14" s="34"/>
      <c r="J14" s="34"/>
    </row>
    <row r="15" spans="1:10" s="130" customFormat="1" x14ac:dyDescent="0.25">
      <c r="A15" s="377"/>
      <c r="B15" s="377"/>
      <c r="C15" s="377"/>
      <c r="D15" s="377"/>
      <c r="E15" s="377"/>
      <c r="F15" s="125"/>
      <c r="G15" s="125"/>
      <c r="H15" s="34"/>
      <c r="I15" s="34"/>
      <c r="J15" s="34"/>
    </row>
    <row r="16" spans="1:10" ht="26.4" x14ac:dyDescent="0.25">
      <c r="A16" s="3" t="s">
        <v>7</v>
      </c>
      <c r="B16" s="3" t="s">
        <v>8</v>
      </c>
      <c r="C16" s="3" t="s">
        <v>10</v>
      </c>
      <c r="D16" s="3" t="s">
        <v>11</v>
      </c>
      <c r="E16" s="125"/>
      <c r="F16" s="3" t="s">
        <v>62</v>
      </c>
      <c r="G16" s="3" t="s">
        <v>294</v>
      </c>
    </row>
    <row r="17" spans="1:10" x14ac:dyDescent="0.25">
      <c r="A17" s="78">
        <v>10</v>
      </c>
      <c r="B17" s="216"/>
      <c r="C17" s="73" t="s">
        <v>14</v>
      </c>
      <c r="D17" s="79" t="s">
        <v>83</v>
      </c>
      <c r="E17" s="127"/>
      <c r="F17" s="162" t="s">
        <v>84</v>
      </c>
      <c r="G17" s="71"/>
    </row>
    <row r="18" spans="1:10" x14ac:dyDescent="0.25">
      <c r="A18" s="78">
        <v>1</v>
      </c>
      <c r="B18" s="216"/>
      <c r="C18" s="73" t="s">
        <v>14</v>
      </c>
      <c r="D18" s="79" t="s">
        <v>117</v>
      </c>
      <c r="E18" s="127"/>
      <c r="F18" s="162" t="s">
        <v>84</v>
      </c>
      <c r="G18" s="71"/>
    </row>
    <row r="19" spans="1:10" x14ac:dyDescent="0.25">
      <c r="A19" s="136">
        <v>10</v>
      </c>
      <c r="B19" s="66"/>
      <c r="C19" s="16" t="s">
        <v>88</v>
      </c>
      <c r="D19" s="16" t="s">
        <v>86</v>
      </c>
      <c r="E19" s="26"/>
      <c r="F19" s="163" t="s">
        <v>87</v>
      </c>
      <c r="G19" s="145"/>
    </row>
    <row r="20" spans="1:10" x14ac:dyDescent="0.25">
      <c r="A20" s="7"/>
      <c r="B20" s="130"/>
      <c r="C20" s="8"/>
      <c r="D20" s="8"/>
      <c r="E20" s="130"/>
      <c r="F20" s="41"/>
      <c r="G20" s="130"/>
    </row>
    <row r="21" spans="1:10" s="130" customFormat="1" ht="26.25" customHeight="1" x14ac:dyDescent="0.5">
      <c r="A21" s="376" t="s">
        <v>329</v>
      </c>
      <c r="B21" s="376"/>
      <c r="C21" s="376"/>
      <c r="D21" s="376"/>
      <c r="E21" s="376"/>
      <c r="F21" s="125"/>
      <c r="G21" s="125"/>
      <c r="H21" s="34"/>
      <c r="I21" s="34"/>
      <c r="J21" s="34"/>
    </row>
    <row r="22" spans="1:10" ht="26.4" x14ac:dyDescent="0.25">
      <c r="A22" s="3" t="s">
        <v>7</v>
      </c>
      <c r="B22" s="3" t="s">
        <v>8</v>
      </c>
      <c r="C22" s="3" t="s">
        <v>10</v>
      </c>
      <c r="D22" s="3" t="s">
        <v>11</v>
      </c>
      <c r="E22" s="125"/>
      <c r="F22" s="3" t="s">
        <v>9</v>
      </c>
      <c r="G22" s="3" t="s">
        <v>294</v>
      </c>
    </row>
    <row r="23" spans="1:10" x14ac:dyDescent="0.25">
      <c r="A23" s="78">
        <v>10</v>
      </c>
      <c r="B23" s="216"/>
      <c r="C23" s="73" t="s">
        <v>14</v>
      </c>
      <c r="D23" s="79" t="s">
        <v>328</v>
      </c>
      <c r="E23" s="127"/>
      <c r="F23" s="162">
        <v>990198</v>
      </c>
      <c r="G23" s="150">
        <v>8.9499999999999993</v>
      </c>
    </row>
    <row r="24" spans="1:10" x14ac:dyDescent="0.25">
      <c r="A24" s="151"/>
      <c r="B24" s="152"/>
      <c r="C24" s="153"/>
      <c r="D24" s="154"/>
      <c r="E24" s="155"/>
      <c r="F24" s="155"/>
      <c r="G24" s="156"/>
    </row>
    <row r="25" spans="1:10" ht="25.5" customHeight="1" x14ac:dyDescent="0.5">
      <c r="A25" s="376" t="s">
        <v>337</v>
      </c>
      <c r="B25" s="376"/>
      <c r="C25" s="376"/>
      <c r="D25" s="376"/>
      <c r="E25" s="376"/>
      <c r="F25" s="125"/>
      <c r="G25" s="125"/>
    </row>
    <row r="26" spans="1:10" ht="26.4" x14ac:dyDescent="0.25">
      <c r="A26" s="3" t="s">
        <v>7</v>
      </c>
      <c r="B26" s="3" t="s">
        <v>8</v>
      </c>
      <c r="C26" s="3" t="s">
        <v>10</v>
      </c>
      <c r="D26" s="3" t="s">
        <v>11</v>
      </c>
      <c r="E26" s="125"/>
      <c r="F26" s="3" t="s">
        <v>9</v>
      </c>
      <c r="G26" s="3" t="s">
        <v>294</v>
      </c>
    </row>
    <row r="27" spans="1:10" x14ac:dyDescent="0.25">
      <c r="A27" s="78">
        <v>1</v>
      </c>
      <c r="B27" s="216"/>
      <c r="C27" s="73" t="s">
        <v>304</v>
      </c>
      <c r="D27" s="79" t="s">
        <v>484</v>
      </c>
      <c r="E27" s="127"/>
      <c r="F27" s="162"/>
      <c r="G27" s="146">
        <v>18</v>
      </c>
    </row>
    <row r="28" spans="1:10" x14ac:dyDescent="0.25">
      <c r="A28" s="78">
        <v>5</v>
      </c>
      <c r="B28" s="216"/>
      <c r="C28" s="73" t="s">
        <v>14</v>
      </c>
      <c r="D28" s="79" t="s">
        <v>326</v>
      </c>
      <c r="E28" s="127"/>
      <c r="F28" s="162"/>
      <c r="G28" s="146">
        <v>7.99</v>
      </c>
    </row>
    <row r="29" spans="1:10" x14ac:dyDescent="0.25">
      <c r="A29" s="136">
        <v>1</v>
      </c>
      <c r="B29" s="66"/>
      <c r="C29" s="16" t="s">
        <v>304</v>
      </c>
      <c r="D29" s="16" t="s">
        <v>327</v>
      </c>
      <c r="E29" s="26"/>
      <c r="F29" s="163"/>
      <c r="G29" s="147">
        <v>18.25</v>
      </c>
    </row>
    <row r="30" spans="1:10" x14ac:dyDescent="0.25">
      <c r="A30" s="136">
        <v>20</v>
      </c>
      <c r="B30" s="66"/>
      <c r="C30" s="16" t="s">
        <v>14</v>
      </c>
      <c r="D30" s="16" t="s">
        <v>191</v>
      </c>
      <c r="E30" s="26"/>
      <c r="F30" s="163"/>
      <c r="G30" s="147">
        <v>9.9499999999999993</v>
      </c>
    </row>
    <row r="31" spans="1:10" x14ac:dyDescent="0.25">
      <c r="A31" s="7"/>
      <c r="C31" s="8"/>
      <c r="D31" s="8"/>
    </row>
    <row r="32" spans="1:10" ht="26.25" customHeight="1" x14ac:dyDescent="0.5">
      <c r="A32" s="376" t="s">
        <v>325</v>
      </c>
      <c r="B32" s="376"/>
      <c r="C32" s="376"/>
      <c r="D32" s="376"/>
      <c r="E32" s="376"/>
      <c r="F32" s="125"/>
      <c r="G32" s="125"/>
    </row>
    <row r="33" spans="1:7" ht="26.4" x14ac:dyDescent="0.25">
      <c r="A33" s="3" t="s">
        <v>7</v>
      </c>
      <c r="B33" s="3" t="s">
        <v>8</v>
      </c>
      <c r="C33" s="3" t="s">
        <v>10</v>
      </c>
      <c r="D33" s="3" t="s">
        <v>11</v>
      </c>
      <c r="E33" s="125"/>
      <c r="F33" s="3" t="s">
        <v>9</v>
      </c>
      <c r="G33" s="3" t="s">
        <v>294</v>
      </c>
    </row>
    <row r="34" spans="1:7" x14ac:dyDescent="0.25">
      <c r="A34" s="139">
        <v>1</v>
      </c>
      <c r="B34" s="217"/>
      <c r="C34" s="137" t="s">
        <v>14</v>
      </c>
      <c r="D34" s="133" t="s">
        <v>632</v>
      </c>
      <c r="E34" s="149"/>
      <c r="F34" s="163" t="s">
        <v>330</v>
      </c>
      <c r="G34" s="146">
        <v>100.5</v>
      </c>
    </row>
    <row r="35" spans="1:7" x14ac:dyDescent="0.25">
      <c r="A35" s="7"/>
      <c r="C35" s="8"/>
      <c r="D35" s="8"/>
    </row>
    <row r="36" spans="1:7" x14ac:dyDescent="0.25">
      <c r="A36" s="7"/>
      <c r="C36" s="8"/>
      <c r="D36" s="8"/>
    </row>
    <row r="37" spans="1:7" x14ac:dyDescent="0.25">
      <c r="A37" s="7"/>
      <c r="C37" s="8"/>
      <c r="D37" s="8"/>
    </row>
    <row r="38" spans="1:7" x14ac:dyDescent="0.25">
      <c r="A38" s="7"/>
      <c r="C38" s="8"/>
      <c r="D38" s="8"/>
    </row>
    <row r="39" spans="1:7" x14ac:dyDescent="0.25">
      <c r="A39" s="7"/>
      <c r="C39" s="8"/>
      <c r="D39" s="8"/>
    </row>
    <row r="40" spans="1:7" x14ac:dyDescent="0.25">
      <c r="A40" s="14"/>
      <c r="C40" s="12"/>
      <c r="D40" s="8"/>
    </row>
    <row r="41" spans="1:7" x14ac:dyDescent="0.25">
      <c r="A41" s="7"/>
      <c r="C41" s="8"/>
      <c r="D41" s="8"/>
    </row>
    <row r="42" spans="1:7" x14ac:dyDescent="0.25">
      <c r="A42" s="7"/>
      <c r="C42" s="8"/>
      <c r="D42" s="12"/>
    </row>
    <row r="43" spans="1:7" x14ac:dyDescent="0.25">
      <c r="A43" s="7"/>
      <c r="C43" s="8"/>
      <c r="D43" s="12"/>
    </row>
    <row r="44" spans="1:7" x14ac:dyDescent="0.25">
      <c r="A44" s="7"/>
      <c r="C44" s="8"/>
      <c r="D44" s="8"/>
    </row>
    <row r="45" spans="1:7" x14ac:dyDescent="0.25">
      <c r="A45" s="7"/>
      <c r="C45" s="8"/>
      <c r="D45" s="8"/>
    </row>
    <row r="46" spans="1:7" x14ac:dyDescent="0.25">
      <c r="A46" s="7"/>
      <c r="C46" s="8"/>
      <c r="D46" s="8"/>
    </row>
    <row r="47" spans="1:7" x14ac:dyDescent="0.25">
      <c r="A47" s="7"/>
      <c r="C47" s="8"/>
      <c r="D47" s="8"/>
    </row>
    <row r="48" spans="1:7" x14ac:dyDescent="0.25">
      <c r="A48" s="7"/>
      <c r="C48" s="8"/>
      <c r="D48" s="8"/>
    </row>
    <row r="49" spans="1:4" x14ac:dyDescent="0.25">
      <c r="A49" s="7"/>
      <c r="C49" s="8"/>
      <c r="D49" s="8"/>
    </row>
    <row r="50" spans="1:4" x14ac:dyDescent="0.25">
      <c r="A50" s="7"/>
      <c r="C50" s="8"/>
      <c r="D50" s="8"/>
    </row>
    <row r="51" spans="1:4" x14ac:dyDescent="0.25">
      <c r="A51" s="7"/>
      <c r="C51" s="8"/>
      <c r="D51" s="8"/>
    </row>
    <row r="52" spans="1:4" x14ac:dyDescent="0.25">
      <c r="A52" s="7"/>
      <c r="C52" s="8"/>
      <c r="D52" s="8"/>
    </row>
    <row r="53" spans="1:4" x14ac:dyDescent="0.25">
      <c r="A53" s="7"/>
      <c r="C53" s="8"/>
      <c r="D53" s="8"/>
    </row>
  </sheetData>
  <sheetProtection algorithmName="SHA-512" hashValue="8dvw2KkFnmehegBC9DFf1mdFfUD5GC/Mv1oE75spJ9EOAmMdk+B90r8dEHDAJODBv4HA7Fx03OY/8BlQMJ4/nw==" saltValue="7gmxQRE/qgIVWGChybekdQ==" spinCount="100000" sheet="1" objects="1" scenarios="1"/>
  <mergeCells count="8">
    <mergeCell ref="A25:E25"/>
    <mergeCell ref="A32:E32"/>
    <mergeCell ref="A21:E21"/>
    <mergeCell ref="A1:G1"/>
    <mergeCell ref="A8:E8"/>
    <mergeCell ref="A14:E15"/>
    <mergeCell ref="A2:F3"/>
    <mergeCell ref="A12:G12"/>
  </mergeCells>
  <pageMargins left="0.7" right="0.7" top="0.75" bottom="0.75" header="0.3" footer="0.3"/>
  <pageSetup scale="79" fitToHeight="2" orientation="landscape" r:id="rId1"/>
  <headerFooter>
    <oddFooter>&amp;CCurriculum for Agricultural Science Education © 2019 APT – Miscellaneous Supplies – Page &amp;P</oddFooter>
  </headerFooter>
  <rowBreaks count="1" manualBreakCount="1">
    <brk id="24"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7"/>
  <sheetViews>
    <sheetView showGridLines="0" view="pageLayout" zoomScaleNormal="100" workbookViewId="0">
      <selection sqref="A1:E1"/>
    </sheetView>
  </sheetViews>
  <sheetFormatPr defaultColWidth="14.5546875" defaultRowHeight="13.8" x14ac:dyDescent="0.25"/>
  <cols>
    <col min="1" max="1" width="14.5546875" style="125" customWidth="1"/>
    <col min="2" max="2" width="9.5546875" style="125" customWidth="1"/>
    <col min="3" max="3" width="6.77734375" style="125" customWidth="1"/>
    <col min="4" max="4" width="57.77734375" style="125" customWidth="1"/>
    <col min="5" max="5" width="2.44140625" style="125" hidden="1" customWidth="1"/>
    <col min="6" max="9" width="9.21875" style="128" customWidth="1"/>
    <col min="10" max="253" width="9.21875" style="125" customWidth="1"/>
    <col min="254" max="254" width="8.21875" style="125" customWidth="1"/>
    <col min="255" max="255" width="8.77734375" style="125" customWidth="1"/>
    <col min="256" max="16384" width="14.5546875" style="125"/>
  </cols>
  <sheetData>
    <row r="1" spans="1:9" ht="69.599999999999994" customHeight="1" x14ac:dyDescent="0.25">
      <c r="A1" s="387"/>
      <c r="B1" s="387"/>
      <c r="C1" s="387"/>
      <c r="D1" s="387"/>
      <c r="E1" s="387"/>
    </row>
    <row r="2" spans="1:9" x14ac:dyDescent="0.25">
      <c r="A2" s="394" t="s">
        <v>20</v>
      </c>
      <c r="B2" s="394"/>
      <c r="C2" s="394"/>
      <c r="D2" s="394"/>
      <c r="E2" s="394"/>
    </row>
    <row r="3" spans="1:9" x14ac:dyDescent="0.25">
      <c r="A3" s="369"/>
      <c r="B3" s="369"/>
      <c r="C3" s="369"/>
      <c r="D3" s="369"/>
      <c r="E3" s="369"/>
    </row>
    <row r="4" spans="1:9" ht="26.4" x14ac:dyDescent="0.25">
      <c r="A4" s="3" t="s">
        <v>7</v>
      </c>
      <c r="B4" s="9" t="s">
        <v>8</v>
      </c>
      <c r="C4" s="9" t="s">
        <v>10</v>
      </c>
      <c r="D4" s="9" t="s">
        <v>11</v>
      </c>
    </row>
    <row r="5" spans="1:9" s="127" customFormat="1" ht="15" customHeight="1" x14ac:dyDescent="0.25">
      <c r="A5" s="121">
        <v>20</v>
      </c>
      <c r="B5" s="66"/>
      <c r="C5" s="122" t="s">
        <v>14</v>
      </c>
      <c r="D5" s="122" t="s">
        <v>160</v>
      </c>
      <c r="F5" s="34"/>
      <c r="G5" s="34"/>
      <c r="H5" s="34"/>
      <c r="I5" s="34"/>
    </row>
    <row r="6" spans="1:9" s="127" customFormat="1" ht="15" customHeight="1" x14ac:dyDescent="0.25">
      <c r="A6" s="121">
        <v>20</v>
      </c>
      <c r="B6" s="66"/>
      <c r="C6" s="122" t="s">
        <v>14</v>
      </c>
      <c r="D6" s="122" t="s">
        <v>507</v>
      </c>
      <c r="F6" s="34"/>
      <c r="G6" s="34"/>
      <c r="H6" s="34"/>
      <c r="I6" s="34"/>
    </row>
    <row r="7" spans="1:9" s="127" customFormat="1" ht="15" customHeight="1" x14ac:dyDescent="0.25">
      <c r="A7" s="144">
        <v>10</v>
      </c>
      <c r="B7" s="197"/>
      <c r="C7" s="113" t="s">
        <v>14</v>
      </c>
      <c r="D7" s="113" t="s">
        <v>413</v>
      </c>
      <c r="F7" s="34"/>
      <c r="G7" s="34"/>
      <c r="H7" s="34"/>
      <c r="I7" s="34"/>
    </row>
    <row r="8" spans="1:9" s="127" customFormat="1" ht="15" customHeight="1" x14ac:dyDescent="0.25">
      <c r="A8" s="121">
        <v>10</v>
      </c>
      <c r="B8" s="66"/>
      <c r="C8" s="122" t="s">
        <v>14</v>
      </c>
      <c r="D8" s="122" t="s">
        <v>161</v>
      </c>
      <c r="F8" s="34"/>
      <c r="G8" s="34"/>
      <c r="H8" s="34"/>
      <c r="I8" s="34"/>
    </row>
    <row r="9" spans="1:9" s="127" customFormat="1" ht="15" customHeight="1" x14ac:dyDescent="0.25">
      <c r="A9" s="121">
        <v>10</v>
      </c>
      <c r="B9" s="66"/>
      <c r="C9" s="122" t="s">
        <v>14</v>
      </c>
      <c r="D9" s="122" t="s">
        <v>508</v>
      </c>
      <c r="F9" s="34"/>
      <c r="G9" s="34"/>
      <c r="H9" s="34"/>
      <c r="I9" s="34"/>
    </row>
    <row r="10" spans="1:9" s="127" customFormat="1" x14ac:dyDescent="0.25">
      <c r="A10" s="121">
        <v>10</v>
      </c>
      <c r="B10" s="66"/>
      <c r="C10" s="122" t="s">
        <v>14</v>
      </c>
      <c r="D10" s="122" t="s">
        <v>509</v>
      </c>
      <c r="F10" s="34"/>
      <c r="G10" s="34"/>
      <c r="H10" s="34"/>
      <c r="I10" s="34"/>
    </row>
    <row r="11" spans="1:9" s="127" customFormat="1" x14ac:dyDescent="0.25">
      <c r="A11" s="121">
        <v>10</v>
      </c>
      <c r="B11" s="66"/>
      <c r="C11" s="122" t="s">
        <v>14</v>
      </c>
      <c r="D11" s="122" t="s">
        <v>162</v>
      </c>
      <c r="F11" s="34"/>
      <c r="G11" s="34"/>
      <c r="H11" s="34"/>
      <c r="I11" s="34"/>
    </row>
    <row r="12" spans="1:9" s="127" customFormat="1" x14ac:dyDescent="0.25">
      <c r="A12" s="121">
        <v>20</v>
      </c>
      <c r="B12" s="66"/>
      <c r="C12" s="122" t="s">
        <v>14</v>
      </c>
      <c r="D12" s="122" t="s">
        <v>163</v>
      </c>
      <c r="F12" s="34"/>
      <c r="G12" s="34"/>
      <c r="H12" s="34"/>
      <c r="I12" s="34"/>
    </row>
    <row r="13" spans="1:9" x14ac:dyDescent="0.25">
      <c r="A13" s="376" t="s">
        <v>23</v>
      </c>
      <c r="B13" s="376"/>
      <c r="C13" s="376"/>
      <c r="D13" s="376"/>
      <c r="E13" s="376"/>
    </row>
    <row r="14" spans="1:9" x14ac:dyDescent="0.25">
      <c r="A14" s="377"/>
      <c r="B14" s="377"/>
      <c r="C14" s="377"/>
      <c r="D14" s="377"/>
      <c r="E14" s="377"/>
    </row>
    <row r="15" spans="1:9" ht="26.4" x14ac:dyDescent="0.25">
      <c r="A15" s="9" t="s">
        <v>7</v>
      </c>
      <c r="B15" s="9" t="s">
        <v>8</v>
      </c>
      <c r="C15" s="9" t="s">
        <v>10</v>
      </c>
      <c r="D15" s="9" t="s">
        <v>11</v>
      </c>
    </row>
    <row r="16" spans="1:9" s="127" customFormat="1" x14ac:dyDescent="0.25">
      <c r="A16" s="121">
        <v>20</v>
      </c>
      <c r="B16" s="66"/>
      <c r="C16" s="122" t="s">
        <v>14</v>
      </c>
      <c r="D16" s="122" t="s">
        <v>42</v>
      </c>
      <c r="F16" s="34"/>
      <c r="G16" s="34"/>
      <c r="H16" s="34"/>
      <c r="I16" s="34"/>
    </row>
    <row r="17" spans="1:9" s="127" customFormat="1" x14ac:dyDescent="0.25">
      <c r="A17" s="121">
        <v>10</v>
      </c>
      <c r="B17" s="66"/>
      <c r="C17" s="122" t="s">
        <v>14</v>
      </c>
      <c r="D17" s="122" t="s">
        <v>164</v>
      </c>
      <c r="F17" s="34"/>
      <c r="G17" s="34"/>
      <c r="H17" s="34"/>
      <c r="I17" s="34"/>
    </row>
    <row r="18" spans="1:9" s="127" customFormat="1" x14ac:dyDescent="0.25">
      <c r="A18" s="121">
        <v>10</v>
      </c>
      <c r="B18" s="66"/>
      <c r="C18" s="122" t="s">
        <v>14</v>
      </c>
      <c r="D18" s="122" t="s">
        <v>299</v>
      </c>
      <c r="F18" s="34"/>
      <c r="G18" s="34"/>
      <c r="H18" s="34"/>
      <c r="I18" s="34"/>
    </row>
    <row r="19" spans="1:9" s="127" customFormat="1" x14ac:dyDescent="0.25">
      <c r="A19" s="121">
        <v>5</v>
      </c>
      <c r="B19" s="66"/>
      <c r="C19" s="122" t="s">
        <v>41</v>
      </c>
      <c r="D19" s="122" t="s">
        <v>403</v>
      </c>
      <c r="F19" s="34"/>
      <c r="G19" s="34"/>
      <c r="H19" s="34"/>
      <c r="I19" s="34"/>
    </row>
    <row r="20" spans="1:9" s="127" customFormat="1" x14ac:dyDescent="0.25">
      <c r="A20" s="121">
        <v>80</v>
      </c>
      <c r="B20" s="66"/>
      <c r="C20" s="122" t="s">
        <v>14</v>
      </c>
      <c r="D20" s="122" t="s">
        <v>165</v>
      </c>
      <c r="F20" s="34"/>
      <c r="G20" s="34"/>
      <c r="H20" s="34"/>
      <c r="I20" s="34"/>
    </row>
    <row r="21" spans="1:9" s="127" customFormat="1" x14ac:dyDescent="0.25">
      <c r="A21" s="121">
        <v>180</v>
      </c>
      <c r="B21" s="66"/>
      <c r="C21" s="122" t="s">
        <v>14</v>
      </c>
      <c r="D21" s="122" t="s">
        <v>166</v>
      </c>
      <c r="F21" s="34"/>
      <c r="G21" s="34"/>
      <c r="H21" s="34"/>
      <c r="I21" s="34"/>
    </row>
    <row r="22" spans="1:9" s="127" customFormat="1" x14ac:dyDescent="0.25">
      <c r="A22" s="121">
        <v>10</v>
      </c>
      <c r="B22" s="66"/>
      <c r="C22" s="122" t="s">
        <v>14</v>
      </c>
      <c r="D22" s="122" t="s">
        <v>167</v>
      </c>
      <c r="F22" s="34"/>
      <c r="G22" s="34"/>
      <c r="H22" s="34"/>
      <c r="I22" s="34"/>
    </row>
    <row r="23" spans="1:9" s="127" customFormat="1" x14ac:dyDescent="0.25">
      <c r="A23" s="121">
        <v>140</v>
      </c>
      <c r="B23" s="66"/>
      <c r="C23" s="122" t="s">
        <v>41</v>
      </c>
      <c r="D23" s="122" t="s">
        <v>168</v>
      </c>
      <c r="F23" s="34"/>
      <c r="G23" s="34"/>
      <c r="H23" s="34"/>
      <c r="I23" s="34"/>
    </row>
    <row r="24" spans="1:9" s="127" customFormat="1" x14ac:dyDescent="0.25">
      <c r="A24" s="121">
        <v>40</v>
      </c>
      <c r="B24" s="66"/>
      <c r="C24" s="122" t="s">
        <v>41</v>
      </c>
      <c r="D24" s="122" t="s">
        <v>169</v>
      </c>
      <c r="F24" s="34"/>
      <c r="G24" s="34"/>
      <c r="H24" s="34"/>
      <c r="I24" s="34"/>
    </row>
    <row r="25" spans="1:9" s="127" customFormat="1" x14ac:dyDescent="0.25">
      <c r="A25" s="121">
        <v>10</v>
      </c>
      <c r="B25" s="66"/>
      <c r="C25" s="122" t="s">
        <v>41</v>
      </c>
      <c r="D25" s="122" t="s">
        <v>472</v>
      </c>
      <c r="F25" s="34"/>
      <c r="G25" s="34"/>
      <c r="H25" s="34"/>
      <c r="I25" s="34"/>
    </row>
    <row r="26" spans="1:9" s="127" customFormat="1" x14ac:dyDescent="0.25">
      <c r="A26" s="121">
        <v>30</v>
      </c>
      <c r="B26" s="66"/>
      <c r="C26" s="122" t="s">
        <v>41</v>
      </c>
      <c r="D26" s="122" t="s">
        <v>473</v>
      </c>
      <c r="F26" s="34"/>
      <c r="G26" s="34"/>
      <c r="H26" s="34"/>
      <c r="I26" s="34"/>
    </row>
    <row r="27" spans="1:9" s="127" customFormat="1" x14ac:dyDescent="0.25">
      <c r="A27" s="121">
        <v>10</v>
      </c>
      <c r="B27" s="66"/>
      <c r="C27" s="122" t="s">
        <v>43</v>
      </c>
      <c r="D27" s="122" t="s">
        <v>510</v>
      </c>
      <c r="F27" s="34"/>
      <c r="G27" s="34"/>
      <c r="H27" s="34"/>
      <c r="I27" s="34"/>
    </row>
    <row r="28" spans="1:9" s="127" customFormat="1" x14ac:dyDescent="0.25">
      <c r="A28" s="121">
        <v>10</v>
      </c>
      <c r="B28" s="66"/>
      <c r="C28" s="122" t="s">
        <v>14</v>
      </c>
      <c r="D28" s="122" t="s">
        <v>474</v>
      </c>
      <c r="F28" s="34"/>
      <c r="G28" s="34"/>
      <c r="H28" s="34"/>
      <c r="I28" s="34"/>
    </row>
    <row r="29" spans="1:9" s="127" customFormat="1" x14ac:dyDescent="0.25">
      <c r="A29" s="121">
        <v>10</v>
      </c>
      <c r="B29" s="66"/>
      <c r="C29" s="122" t="s">
        <v>14</v>
      </c>
      <c r="D29" s="122" t="s">
        <v>475</v>
      </c>
      <c r="F29" s="34"/>
      <c r="G29" s="34"/>
      <c r="H29" s="34"/>
      <c r="I29" s="34"/>
    </row>
    <row r="30" spans="1:9" s="127" customFormat="1" x14ac:dyDescent="0.25">
      <c r="A30" s="121">
        <v>1</v>
      </c>
      <c r="B30" s="66"/>
      <c r="C30" s="122" t="s">
        <v>28</v>
      </c>
      <c r="D30" s="122" t="s">
        <v>170</v>
      </c>
      <c r="F30" s="34"/>
      <c r="G30" s="34"/>
      <c r="H30" s="34"/>
      <c r="I30" s="34"/>
    </row>
    <row r="31" spans="1:9" s="127" customFormat="1" ht="15" customHeight="1" x14ac:dyDescent="0.25">
      <c r="A31" s="121">
        <v>35</v>
      </c>
      <c r="B31" s="66"/>
      <c r="C31" s="122" t="s">
        <v>14</v>
      </c>
      <c r="D31" s="122" t="s">
        <v>171</v>
      </c>
      <c r="F31" s="34"/>
      <c r="G31" s="34"/>
      <c r="H31" s="34"/>
      <c r="I31" s="34"/>
    </row>
    <row r="32" spans="1:9" s="127" customFormat="1" x14ac:dyDescent="0.25">
      <c r="A32" s="118">
        <v>120</v>
      </c>
      <c r="B32" s="66"/>
      <c r="C32" s="119" t="s">
        <v>14</v>
      </c>
      <c r="D32" s="119" t="s">
        <v>172</v>
      </c>
      <c r="F32" s="34"/>
      <c r="G32" s="34"/>
      <c r="H32" s="34"/>
      <c r="I32" s="34"/>
    </row>
    <row r="33" spans="1:4" x14ac:dyDescent="0.25">
      <c r="A33" s="121">
        <v>285</v>
      </c>
      <c r="B33" s="66"/>
      <c r="C33" s="122" t="s">
        <v>173</v>
      </c>
      <c r="D33" s="122" t="s">
        <v>174</v>
      </c>
    </row>
    <row r="34" spans="1:4" x14ac:dyDescent="0.25">
      <c r="A34" s="121">
        <v>200</v>
      </c>
      <c r="B34" s="66"/>
      <c r="C34" s="122" t="s">
        <v>14</v>
      </c>
      <c r="D34" s="122" t="s">
        <v>476</v>
      </c>
    </row>
    <row r="35" spans="1:4" x14ac:dyDescent="0.25">
      <c r="A35" s="121">
        <v>10</v>
      </c>
      <c r="B35" s="66"/>
      <c r="C35" s="122" t="s">
        <v>27</v>
      </c>
      <c r="D35" s="122" t="s">
        <v>477</v>
      </c>
    </row>
    <row r="36" spans="1:4" x14ac:dyDescent="0.25">
      <c r="A36" s="121">
        <v>10</v>
      </c>
      <c r="B36" s="66"/>
      <c r="C36" s="122" t="s">
        <v>27</v>
      </c>
      <c r="D36" s="122" t="s">
        <v>175</v>
      </c>
    </row>
    <row r="37" spans="1:4" x14ac:dyDescent="0.25">
      <c r="B37" s="128"/>
    </row>
    <row r="38" spans="1:4" x14ac:dyDescent="0.25">
      <c r="B38" s="128"/>
    </row>
    <row r="39" spans="1:4" x14ac:dyDescent="0.25">
      <c r="B39" s="128"/>
    </row>
    <row r="40" spans="1:4" x14ac:dyDescent="0.25">
      <c r="B40" s="128"/>
    </row>
    <row r="41" spans="1:4" x14ac:dyDescent="0.25">
      <c r="B41" s="128"/>
    </row>
    <row r="42" spans="1:4" x14ac:dyDescent="0.25">
      <c r="B42" s="128"/>
    </row>
    <row r="43" spans="1:4" x14ac:dyDescent="0.25">
      <c r="B43" s="128"/>
    </row>
    <row r="44" spans="1:4" x14ac:dyDescent="0.25">
      <c r="B44" s="128"/>
    </row>
    <row r="45" spans="1:4" x14ac:dyDescent="0.25">
      <c r="B45" s="128"/>
    </row>
    <row r="46" spans="1:4" x14ac:dyDescent="0.25">
      <c r="B46" s="128"/>
    </row>
    <row r="47" spans="1:4" x14ac:dyDescent="0.25">
      <c r="B47" s="128"/>
    </row>
    <row r="48" spans="1:4" x14ac:dyDescent="0.25">
      <c r="B48" s="128"/>
    </row>
    <row r="49" spans="2:2" x14ac:dyDescent="0.25">
      <c r="B49" s="128"/>
    </row>
    <row r="50" spans="2:2" x14ac:dyDescent="0.25">
      <c r="B50" s="128"/>
    </row>
    <row r="51" spans="2:2" x14ac:dyDescent="0.25">
      <c r="B51" s="128"/>
    </row>
    <row r="52" spans="2:2" x14ac:dyDescent="0.25">
      <c r="B52" s="128"/>
    </row>
    <row r="53" spans="2:2" x14ac:dyDescent="0.25">
      <c r="B53" s="128"/>
    </row>
    <row r="54" spans="2:2" x14ac:dyDescent="0.25">
      <c r="B54" s="128"/>
    </row>
    <row r="55" spans="2:2" x14ac:dyDescent="0.25">
      <c r="B55" s="128"/>
    </row>
    <row r="56" spans="2:2" x14ac:dyDescent="0.25">
      <c r="B56" s="128"/>
    </row>
    <row r="57" spans="2:2" x14ac:dyDescent="0.25">
      <c r="B57" s="128"/>
    </row>
    <row r="58" spans="2:2" x14ac:dyDescent="0.25">
      <c r="B58" s="128"/>
    </row>
    <row r="59" spans="2:2" x14ac:dyDescent="0.25">
      <c r="B59" s="128"/>
    </row>
    <row r="60" spans="2:2" x14ac:dyDescent="0.25">
      <c r="B60" s="128"/>
    </row>
    <row r="61" spans="2:2" x14ac:dyDescent="0.25">
      <c r="B61" s="128"/>
    </row>
    <row r="62" spans="2:2" x14ac:dyDescent="0.25">
      <c r="B62" s="128"/>
    </row>
    <row r="63" spans="2:2" x14ac:dyDescent="0.25">
      <c r="B63" s="128"/>
    </row>
    <row r="64" spans="2:2" x14ac:dyDescent="0.25">
      <c r="B64" s="128"/>
    </row>
    <row r="65" spans="2:2" x14ac:dyDescent="0.25">
      <c r="B65" s="128"/>
    </row>
    <row r="66" spans="2:2" x14ac:dyDescent="0.25">
      <c r="B66" s="128"/>
    </row>
    <row r="67" spans="2:2" x14ac:dyDescent="0.25">
      <c r="B67" s="128"/>
    </row>
    <row r="68" spans="2:2" x14ac:dyDescent="0.25">
      <c r="B68" s="128"/>
    </row>
    <row r="69" spans="2:2" x14ac:dyDescent="0.25">
      <c r="B69" s="128"/>
    </row>
    <row r="70" spans="2:2" x14ac:dyDescent="0.25">
      <c r="B70" s="128"/>
    </row>
    <row r="71" spans="2:2" x14ac:dyDescent="0.25">
      <c r="B71" s="128"/>
    </row>
    <row r="72" spans="2:2" x14ac:dyDescent="0.25">
      <c r="B72" s="128"/>
    </row>
    <row r="73" spans="2:2" x14ac:dyDescent="0.25">
      <c r="B73" s="128"/>
    </row>
    <row r="74" spans="2:2" x14ac:dyDescent="0.25">
      <c r="B74" s="128"/>
    </row>
    <row r="75" spans="2:2" x14ac:dyDescent="0.25">
      <c r="B75" s="128"/>
    </row>
    <row r="76" spans="2:2" x14ac:dyDescent="0.25">
      <c r="B76" s="128"/>
    </row>
    <row r="77" spans="2:2" x14ac:dyDescent="0.25">
      <c r="B77" s="128"/>
    </row>
    <row r="78" spans="2:2" x14ac:dyDescent="0.25">
      <c r="B78" s="128"/>
    </row>
    <row r="79" spans="2:2" x14ac:dyDescent="0.25">
      <c r="B79" s="128"/>
    </row>
    <row r="80" spans="2:2" x14ac:dyDescent="0.25">
      <c r="B80" s="128"/>
    </row>
    <row r="81" spans="2:2" x14ac:dyDescent="0.25">
      <c r="B81" s="128"/>
    </row>
    <row r="82" spans="2:2" x14ac:dyDescent="0.25">
      <c r="B82" s="128"/>
    </row>
    <row r="83" spans="2:2" x14ac:dyDescent="0.25">
      <c r="B83" s="128"/>
    </row>
    <row r="84" spans="2:2" x14ac:dyDescent="0.25">
      <c r="B84" s="128"/>
    </row>
    <row r="85" spans="2:2" x14ac:dyDescent="0.25">
      <c r="B85" s="128"/>
    </row>
    <row r="86" spans="2:2" x14ac:dyDescent="0.25">
      <c r="B86" s="128"/>
    </row>
    <row r="87" spans="2:2" x14ac:dyDescent="0.25">
      <c r="B87" s="128"/>
    </row>
    <row r="88" spans="2:2" x14ac:dyDescent="0.25">
      <c r="B88" s="128"/>
    </row>
    <row r="89" spans="2:2" x14ac:dyDescent="0.25">
      <c r="B89" s="128"/>
    </row>
    <row r="90" spans="2:2" x14ac:dyDescent="0.25">
      <c r="B90" s="128"/>
    </row>
    <row r="91" spans="2:2" x14ac:dyDescent="0.25">
      <c r="B91" s="128"/>
    </row>
    <row r="92" spans="2:2" x14ac:dyDescent="0.25">
      <c r="B92" s="128"/>
    </row>
    <row r="93" spans="2:2" x14ac:dyDescent="0.25">
      <c r="B93" s="128"/>
    </row>
    <row r="94" spans="2:2" x14ac:dyDescent="0.25">
      <c r="B94" s="128"/>
    </row>
    <row r="95" spans="2:2" x14ac:dyDescent="0.25">
      <c r="B95" s="128"/>
    </row>
    <row r="96" spans="2:2" x14ac:dyDescent="0.25">
      <c r="B96" s="128"/>
    </row>
    <row r="97" spans="2:2" x14ac:dyDescent="0.25">
      <c r="B97" s="128"/>
    </row>
  </sheetData>
  <sheetProtection algorithmName="SHA-512" hashValue="ZSkuwVbHfD3XXQmRBjfitwT+eG0yDQkDw6emOA3UIpf+hBBcyaRDsnH+7cVGOWE0Eeg3tPUTnPyBE+6SpShMhA==" saltValue="3JExlZqr8PAms+hNMk5KFw==" spinCount="100000" sheet="1" objects="1" scenarios="1"/>
  <mergeCells count="3">
    <mergeCell ref="A1:E1"/>
    <mergeCell ref="A2:E3"/>
    <mergeCell ref="A13:E14"/>
  </mergeCells>
  <pageMargins left="0.7" right="0.7" top="0.75" bottom="0.75" header="0.3" footer="0.3"/>
  <pageSetup scale="92" orientation="portrait" r:id="rId1"/>
  <headerFooter>
    <oddFooter>&amp;CCurriculum for Agricultural Science Education © 2019 APT – Classroom Supplies – 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5"/>
  <sheetViews>
    <sheetView showGridLines="0" view="pageLayout" zoomScaleNormal="100" workbookViewId="0">
      <selection sqref="A1:D1"/>
    </sheetView>
  </sheetViews>
  <sheetFormatPr defaultColWidth="9.21875" defaultRowHeight="14.4" x14ac:dyDescent="0.3"/>
  <cols>
    <col min="1" max="1" width="16" style="114" customWidth="1"/>
    <col min="2" max="2" width="11.44140625" style="114" customWidth="1"/>
    <col min="3" max="3" width="9.21875" style="114"/>
    <col min="4" max="4" width="52.77734375" style="114" customWidth="1"/>
    <col min="5" max="16384" width="9.21875" style="114"/>
  </cols>
  <sheetData>
    <row r="1" spans="1:7" s="125" customFormat="1" ht="70.5" customHeight="1" x14ac:dyDescent="0.25">
      <c r="A1" s="387"/>
      <c r="B1" s="387"/>
      <c r="C1" s="387"/>
      <c r="D1" s="387"/>
      <c r="E1" s="128"/>
      <c r="F1" s="128"/>
      <c r="G1" s="128"/>
    </row>
    <row r="2" spans="1:7" s="129" customFormat="1" ht="15" customHeight="1" x14ac:dyDescent="0.25">
      <c r="A2" s="399" t="s">
        <v>245</v>
      </c>
      <c r="B2" s="399"/>
      <c r="C2" s="399"/>
      <c r="D2" s="399"/>
      <c r="E2" s="128"/>
    </row>
    <row r="3" spans="1:7" s="129" customFormat="1" ht="15" customHeight="1" x14ac:dyDescent="0.25">
      <c r="A3" s="377"/>
      <c r="B3" s="377"/>
      <c r="C3" s="377"/>
      <c r="D3" s="377"/>
    </row>
    <row r="4" spans="1:7" s="129" customFormat="1" ht="30" customHeight="1" x14ac:dyDescent="0.25">
      <c r="A4" s="204" t="s">
        <v>7</v>
      </c>
      <c r="B4" s="204" t="s">
        <v>8</v>
      </c>
      <c r="C4" s="204" t="s">
        <v>10</v>
      </c>
      <c r="D4" s="204" t="s">
        <v>11</v>
      </c>
    </row>
    <row r="5" spans="1:7" s="129" customFormat="1" ht="15.75" customHeight="1" x14ac:dyDescent="0.25">
      <c r="A5" s="121">
        <v>10</v>
      </c>
      <c r="B5" s="164"/>
      <c r="C5" s="122" t="s">
        <v>14</v>
      </c>
      <c r="D5" s="113" t="s">
        <v>414</v>
      </c>
    </row>
    <row r="6" spans="1:7" s="129" customFormat="1" ht="15.75" customHeight="1" x14ac:dyDescent="0.25">
      <c r="A6" s="121">
        <v>1</v>
      </c>
      <c r="B6" s="164"/>
      <c r="C6" s="122" t="s">
        <v>14</v>
      </c>
      <c r="D6" s="122" t="s">
        <v>458</v>
      </c>
    </row>
    <row r="7" spans="1:7" s="129" customFormat="1" ht="15.75" customHeight="1" x14ac:dyDescent="0.25">
      <c r="A7" s="121">
        <v>1</v>
      </c>
      <c r="B7" s="164"/>
      <c r="C7" s="122" t="s">
        <v>14</v>
      </c>
      <c r="D7" s="122" t="s">
        <v>372</v>
      </c>
    </row>
    <row r="8" spans="1:7" s="129" customFormat="1" ht="15.75" customHeight="1" x14ac:dyDescent="0.25">
      <c r="A8" s="121">
        <v>1</v>
      </c>
      <c r="B8" s="164"/>
      <c r="C8" s="122" t="s">
        <v>14</v>
      </c>
      <c r="D8" s="122" t="s">
        <v>459</v>
      </c>
    </row>
    <row r="9" spans="1:7" s="129" customFormat="1" ht="15.75" customHeight="1" x14ac:dyDescent="0.25">
      <c r="A9" s="121">
        <v>5</v>
      </c>
      <c r="B9" s="164"/>
      <c r="C9" s="122" t="s">
        <v>14</v>
      </c>
      <c r="D9" s="122" t="s">
        <v>305</v>
      </c>
    </row>
    <row r="10" spans="1:7" s="130" customFormat="1" ht="13.8" x14ac:dyDescent="0.25">
      <c r="A10" s="121">
        <v>2</v>
      </c>
      <c r="B10" s="66"/>
      <c r="C10" s="122" t="s">
        <v>14</v>
      </c>
      <c r="D10" s="122" t="s">
        <v>246</v>
      </c>
    </row>
    <row r="11" spans="1:7" s="129" customFormat="1" ht="15" customHeight="1" x14ac:dyDescent="0.25">
      <c r="A11" s="121">
        <v>2</v>
      </c>
      <c r="B11" s="66"/>
      <c r="C11" s="122" t="s">
        <v>14</v>
      </c>
      <c r="D11" s="122" t="s">
        <v>460</v>
      </c>
    </row>
    <row r="12" spans="1:7" s="129" customFormat="1" ht="15" customHeight="1" x14ac:dyDescent="0.25">
      <c r="A12" s="138">
        <v>1</v>
      </c>
      <c r="B12" s="66"/>
      <c r="C12" s="133" t="s">
        <v>14</v>
      </c>
      <c r="D12" s="133" t="s">
        <v>285</v>
      </c>
    </row>
    <row r="13" spans="1:7" s="129" customFormat="1" ht="15.75" customHeight="1" x14ac:dyDescent="0.25">
      <c r="A13" s="121">
        <v>10</v>
      </c>
      <c r="B13" s="164"/>
      <c r="C13" s="122" t="s">
        <v>14</v>
      </c>
      <c r="D13" s="122" t="s">
        <v>306</v>
      </c>
    </row>
    <row r="14" spans="1:7" x14ac:dyDescent="0.3">
      <c r="A14" s="144">
        <v>5</v>
      </c>
      <c r="B14" s="66"/>
      <c r="C14" s="113" t="s">
        <v>14</v>
      </c>
      <c r="D14" s="113" t="s">
        <v>298</v>
      </c>
    </row>
    <row r="15" spans="1:7" x14ac:dyDescent="0.3">
      <c r="A15" s="400" t="s">
        <v>415</v>
      </c>
      <c r="B15" s="401"/>
      <c r="C15" s="401"/>
      <c r="D15" s="401"/>
    </row>
    <row r="16" spans="1:7" x14ac:dyDescent="0.3">
      <c r="A16" s="395" t="s">
        <v>373</v>
      </c>
      <c r="B16" s="395"/>
      <c r="C16" s="395"/>
      <c r="D16" s="395"/>
    </row>
    <row r="17" spans="1:5" s="129" customFormat="1" ht="15" customHeight="1" x14ac:dyDescent="0.25">
      <c r="A17" s="376" t="s">
        <v>217</v>
      </c>
      <c r="B17" s="376"/>
      <c r="C17" s="376"/>
      <c r="D17" s="376"/>
      <c r="E17" s="128"/>
    </row>
    <row r="18" spans="1:5" s="129" customFormat="1" ht="15" customHeight="1" x14ac:dyDescent="0.25">
      <c r="A18" s="377"/>
      <c r="B18" s="377"/>
      <c r="C18" s="377"/>
      <c r="D18" s="377"/>
    </row>
    <row r="19" spans="1:5" s="129" customFormat="1" ht="30" customHeight="1" x14ac:dyDescent="0.25">
      <c r="A19" s="3" t="s">
        <v>7</v>
      </c>
      <c r="B19" s="3" t="s">
        <v>8</v>
      </c>
      <c r="C19" s="3" t="s">
        <v>10</v>
      </c>
      <c r="D19" s="3" t="s">
        <v>11</v>
      </c>
    </row>
    <row r="20" spans="1:5" s="129" customFormat="1" ht="15.75" customHeight="1" x14ac:dyDescent="0.25">
      <c r="A20" s="396" t="s">
        <v>374</v>
      </c>
      <c r="B20" s="397"/>
      <c r="C20" s="397"/>
      <c r="D20" s="398"/>
    </row>
    <row r="21" spans="1:5" s="130" customFormat="1" ht="15" customHeight="1" x14ac:dyDescent="0.25">
      <c r="A21" s="138">
        <v>10</v>
      </c>
      <c r="B21" s="66"/>
      <c r="C21" s="133" t="s">
        <v>14</v>
      </c>
      <c r="D21" s="133" t="s">
        <v>222</v>
      </c>
    </row>
    <row r="22" spans="1:5" s="130" customFormat="1" ht="15" customHeight="1" x14ac:dyDescent="0.25">
      <c r="A22" s="138">
        <v>10</v>
      </c>
      <c r="B22" s="66"/>
      <c r="C22" s="133" t="s">
        <v>14</v>
      </c>
      <c r="D22" s="133" t="s">
        <v>223</v>
      </c>
    </row>
    <row r="23" spans="1:5" s="130" customFormat="1" ht="16.5" customHeight="1" x14ac:dyDescent="0.25">
      <c r="A23" s="138">
        <v>10</v>
      </c>
      <c r="B23" s="66"/>
      <c r="C23" s="133" t="s">
        <v>14</v>
      </c>
      <c r="D23" s="133" t="s">
        <v>224</v>
      </c>
    </row>
    <row r="24" spans="1:5" s="130" customFormat="1" ht="13.8" x14ac:dyDescent="0.25">
      <c r="A24" s="134">
        <v>1</v>
      </c>
      <c r="B24" s="66"/>
      <c r="C24" s="122" t="s">
        <v>14</v>
      </c>
      <c r="D24" s="122" t="s">
        <v>417</v>
      </c>
    </row>
    <row r="25" spans="1:5" s="130" customFormat="1" ht="13.8" x14ac:dyDescent="0.25">
      <c r="A25" s="134">
        <v>2</v>
      </c>
      <c r="B25" s="66"/>
      <c r="C25" s="122" t="s">
        <v>14</v>
      </c>
      <c r="D25" s="122" t="s">
        <v>418</v>
      </c>
    </row>
    <row r="26" spans="1:5" s="130" customFormat="1" ht="13.8" x14ac:dyDescent="0.25">
      <c r="A26" s="134">
        <v>3</v>
      </c>
      <c r="B26" s="66"/>
      <c r="C26" s="122" t="s">
        <v>14</v>
      </c>
      <c r="D26" s="122" t="s">
        <v>419</v>
      </c>
    </row>
    <row r="27" spans="1:5" s="130" customFormat="1" ht="13.8" x14ac:dyDescent="0.25">
      <c r="A27" s="138">
        <v>3</v>
      </c>
      <c r="B27" s="66"/>
      <c r="C27" s="133" t="s">
        <v>14</v>
      </c>
      <c r="D27" s="133" t="s">
        <v>416</v>
      </c>
    </row>
    <row r="28" spans="1:5" s="130" customFormat="1" ht="13.8" x14ac:dyDescent="0.25">
      <c r="A28" s="134">
        <v>10</v>
      </c>
      <c r="B28" s="66"/>
      <c r="C28" s="122" t="s">
        <v>14</v>
      </c>
      <c r="D28" s="122" t="s">
        <v>226</v>
      </c>
    </row>
    <row r="29" spans="1:5" s="130" customFormat="1" ht="13.8" x14ac:dyDescent="0.25">
      <c r="A29" s="134">
        <v>1</v>
      </c>
      <c r="B29" s="66"/>
      <c r="C29" s="122" t="s">
        <v>14</v>
      </c>
      <c r="D29" s="122" t="s">
        <v>461</v>
      </c>
    </row>
    <row r="30" spans="1:5" s="130" customFormat="1" ht="13.8" x14ac:dyDescent="0.25">
      <c r="A30" s="134">
        <v>1</v>
      </c>
      <c r="B30" s="66"/>
      <c r="C30" s="122" t="s">
        <v>14</v>
      </c>
      <c r="D30" s="122" t="s">
        <v>462</v>
      </c>
    </row>
    <row r="31" spans="1:5" s="130" customFormat="1" ht="13.8" x14ac:dyDescent="0.25">
      <c r="A31" s="134">
        <v>10</v>
      </c>
      <c r="B31" s="66"/>
      <c r="C31" s="122" t="s">
        <v>14</v>
      </c>
      <c r="D31" s="122" t="s">
        <v>463</v>
      </c>
    </row>
    <row r="32" spans="1:5" s="130" customFormat="1" ht="13.8" x14ac:dyDescent="0.25">
      <c r="A32" s="134">
        <v>1</v>
      </c>
      <c r="B32" s="66"/>
      <c r="C32" s="122" t="s">
        <v>14</v>
      </c>
      <c r="D32" s="122" t="s">
        <v>464</v>
      </c>
    </row>
    <row r="33" spans="1:4" s="130" customFormat="1" ht="13.8" x14ac:dyDescent="0.25">
      <c r="A33" s="134">
        <v>3</v>
      </c>
      <c r="B33" s="66"/>
      <c r="C33" s="122" t="s">
        <v>14</v>
      </c>
      <c r="D33" s="122" t="s">
        <v>236</v>
      </c>
    </row>
    <row r="34" spans="1:4" s="130" customFormat="1" ht="13.8" x14ac:dyDescent="0.25">
      <c r="A34" s="134">
        <v>10</v>
      </c>
      <c r="B34" s="66"/>
      <c r="C34" s="122" t="s">
        <v>14</v>
      </c>
      <c r="D34" s="122" t="s">
        <v>428</v>
      </c>
    </row>
    <row r="35" spans="1:4" s="130" customFormat="1" x14ac:dyDescent="0.25">
      <c r="A35" s="396" t="s">
        <v>375</v>
      </c>
      <c r="B35" s="340"/>
      <c r="C35" s="340"/>
      <c r="D35" s="341"/>
    </row>
    <row r="36" spans="1:4" s="130" customFormat="1" ht="13.8" x14ac:dyDescent="0.25">
      <c r="A36" s="121">
        <v>10</v>
      </c>
      <c r="B36" s="66"/>
      <c r="C36" s="122" t="s">
        <v>14</v>
      </c>
      <c r="D36" s="135" t="s">
        <v>465</v>
      </c>
    </row>
    <row r="37" spans="1:4" s="130" customFormat="1" ht="13.8" x14ac:dyDescent="0.25">
      <c r="A37" s="121">
        <v>10</v>
      </c>
      <c r="B37" s="66"/>
      <c r="C37" s="122" t="s">
        <v>14</v>
      </c>
      <c r="D37" s="135" t="s">
        <v>466</v>
      </c>
    </row>
    <row r="38" spans="1:4" s="130" customFormat="1" ht="13.8" x14ac:dyDescent="0.25">
      <c r="A38" s="121">
        <v>1</v>
      </c>
      <c r="B38" s="66"/>
      <c r="C38" s="122" t="s">
        <v>14</v>
      </c>
      <c r="D38" s="135" t="s">
        <v>467</v>
      </c>
    </row>
    <row r="39" spans="1:4" s="130" customFormat="1" ht="13.8" x14ac:dyDescent="0.25">
      <c r="A39" s="121">
        <v>1</v>
      </c>
      <c r="B39" s="66"/>
      <c r="C39" s="122" t="s">
        <v>14</v>
      </c>
      <c r="D39" s="122" t="s">
        <v>225</v>
      </c>
    </row>
    <row r="40" spans="1:4" s="130" customFormat="1" x14ac:dyDescent="0.25">
      <c r="A40" s="396" t="s">
        <v>376</v>
      </c>
      <c r="B40" s="340"/>
      <c r="C40" s="340"/>
      <c r="D40" s="341"/>
    </row>
    <row r="41" spans="1:4" s="130" customFormat="1" ht="13.8" x14ac:dyDescent="0.25">
      <c r="A41" s="134">
        <v>10</v>
      </c>
      <c r="B41" s="66"/>
      <c r="C41" s="122" t="s">
        <v>14</v>
      </c>
      <c r="D41" s="122" t="s">
        <v>221</v>
      </c>
    </row>
    <row r="42" spans="1:4" s="130" customFormat="1" ht="13.8" x14ac:dyDescent="0.25">
      <c r="A42" s="138">
        <v>10</v>
      </c>
      <c r="B42" s="66"/>
      <c r="C42" s="133" t="s">
        <v>14</v>
      </c>
      <c r="D42" s="133" t="s">
        <v>402</v>
      </c>
    </row>
    <row r="43" spans="1:4" s="130" customFormat="1" ht="13.8" x14ac:dyDescent="0.25">
      <c r="A43" s="134">
        <v>10</v>
      </c>
      <c r="B43" s="66"/>
      <c r="C43" s="135" t="s">
        <v>14</v>
      </c>
      <c r="D43" s="122" t="s">
        <v>401</v>
      </c>
    </row>
    <row r="44" spans="1:4" s="130" customFormat="1" ht="13.8" x14ac:dyDescent="0.25">
      <c r="A44" s="138">
        <v>10</v>
      </c>
      <c r="B44" s="66"/>
      <c r="C44" s="133" t="s">
        <v>14</v>
      </c>
      <c r="D44" s="133" t="s">
        <v>234</v>
      </c>
    </row>
    <row r="45" spans="1:4" s="130" customFormat="1" ht="13.8" x14ac:dyDescent="0.25">
      <c r="A45" s="138">
        <v>10</v>
      </c>
      <c r="B45" s="66"/>
      <c r="C45" s="133" t="s">
        <v>14</v>
      </c>
      <c r="D45" s="133" t="s">
        <v>235</v>
      </c>
    </row>
    <row r="46" spans="1:4" s="130" customFormat="1" x14ac:dyDescent="0.25">
      <c r="A46" s="396" t="s">
        <v>377</v>
      </c>
      <c r="B46" s="340"/>
      <c r="C46" s="340"/>
      <c r="D46" s="341"/>
    </row>
    <row r="47" spans="1:4" s="130" customFormat="1" ht="13.8" x14ac:dyDescent="0.25">
      <c r="A47" s="121">
        <v>10</v>
      </c>
      <c r="B47" s="66"/>
      <c r="C47" s="122" t="s">
        <v>14</v>
      </c>
      <c r="D47" s="122" t="s">
        <v>429</v>
      </c>
    </row>
    <row r="48" spans="1:4" s="130" customFormat="1" ht="13.8" x14ac:dyDescent="0.25">
      <c r="A48" s="121">
        <v>1</v>
      </c>
      <c r="B48" s="66"/>
      <c r="C48" s="122" t="s">
        <v>14</v>
      </c>
      <c r="D48" s="122" t="s">
        <v>229</v>
      </c>
    </row>
    <row r="49" spans="1:5" s="130" customFormat="1" ht="13.8" x14ac:dyDescent="0.25">
      <c r="A49" s="138">
        <v>10</v>
      </c>
      <c r="B49" s="66"/>
      <c r="C49" s="133" t="s">
        <v>14</v>
      </c>
      <c r="D49" s="133" t="s">
        <v>230</v>
      </c>
    </row>
    <row r="50" spans="1:5" s="130" customFormat="1" ht="13.8" x14ac:dyDescent="0.25">
      <c r="A50" s="121">
        <v>1</v>
      </c>
      <c r="B50" s="66"/>
      <c r="C50" s="122" t="s">
        <v>14</v>
      </c>
      <c r="D50" s="122" t="s">
        <v>231</v>
      </c>
    </row>
    <row r="51" spans="1:5" s="130" customFormat="1" x14ac:dyDescent="0.3">
      <c r="A51" s="402" t="s">
        <v>378</v>
      </c>
      <c r="B51" s="403"/>
      <c r="C51" s="403"/>
      <c r="D51" s="404"/>
    </row>
    <row r="52" spans="1:5" s="129" customFormat="1" ht="15" customHeight="1" x14ac:dyDescent="0.25">
      <c r="A52" s="121">
        <v>10</v>
      </c>
      <c r="B52" s="66"/>
      <c r="C52" s="122" t="s">
        <v>14</v>
      </c>
      <c r="D52" s="135" t="s">
        <v>420</v>
      </c>
    </row>
    <row r="53" spans="1:5" s="129" customFormat="1" ht="15" customHeight="1" x14ac:dyDescent="0.25">
      <c r="A53" s="121">
        <v>10</v>
      </c>
      <c r="B53" s="66"/>
      <c r="C53" s="122" t="s">
        <v>14</v>
      </c>
      <c r="D53" s="135" t="s">
        <v>379</v>
      </c>
    </row>
    <row r="54" spans="1:5" s="129" customFormat="1" ht="15" customHeight="1" x14ac:dyDescent="0.25">
      <c r="A54" s="121">
        <v>1</v>
      </c>
      <c r="B54" s="66"/>
      <c r="C54" s="122" t="s">
        <v>14</v>
      </c>
      <c r="D54" s="131" t="s">
        <v>232</v>
      </c>
    </row>
    <row r="55" spans="1:5" s="129" customFormat="1" ht="15" customHeight="1" x14ac:dyDescent="0.25">
      <c r="A55" s="121">
        <v>1</v>
      </c>
      <c r="B55" s="66"/>
      <c r="C55" s="122" t="s">
        <v>14</v>
      </c>
      <c r="D55" s="131" t="s">
        <v>421</v>
      </c>
    </row>
    <row r="56" spans="1:5" s="129" customFormat="1" ht="15" customHeight="1" x14ac:dyDescent="0.25">
      <c r="A56" s="121">
        <v>1</v>
      </c>
      <c r="B56" s="66"/>
      <c r="C56" s="122" t="s">
        <v>14</v>
      </c>
      <c r="D56" s="122" t="s">
        <v>453</v>
      </c>
    </row>
    <row r="57" spans="1:5" s="129" customFormat="1" ht="14.25" customHeight="1" x14ac:dyDescent="0.3">
      <c r="A57" s="405" t="s">
        <v>393</v>
      </c>
      <c r="B57" s="406"/>
      <c r="C57" s="406"/>
      <c r="D57" s="406"/>
    </row>
    <row r="58" spans="1:5" s="130" customFormat="1" ht="13.8" x14ac:dyDescent="0.25">
      <c r="A58" s="121">
        <v>10</v>
      </c>
      <c r="B58" s="66"/>
      <c r="C58" s="135" t="s">
        <v>14</v>
      </c>
      <c r="D58" s="122" t="s">
        <v>422</v>
      </c>
    </row>
    <row r="59" spans="1:5" s="130" customFormat="1" ht="13.8" x14ac:dyDescent="0.25">
      <c r="A59" s="121">
        <v>10</v>
      </c>
      <c r="B59" s="66"/>
      <c r="C59" s="135" t="s">
        <v>14</v>
      </c>
      <c r="D59" s="122" t="s">
        <v>233</v>
      </c>
    </row>
    <row r="60" spans="1:5" s="130" customFormat="1" ht="13.8" x14ac:dyDescent="0.25">
      <c r="A60" s="121">
        <v>10</v>
      </c>
      <c r="B60" s="66"/>
      <c r="C60" s="135" t="s">
        <v>14</v>
      </c>
      <c r="D60" s="122" t="s">
        <v>468</v>
      </c>
    </row>
    <row r="61" spans="1:5" s="130" customFormat="1" ht="13.8" x14ac:dyDescent="0.25">
      <c r="A61" s="121">
        <v>1</v>
      </c>
      <c r="B61" s="66"/>
      <c r="C61" s="122" t="s">
        <v>14</v>
      </c>
      <c r="D61" s="122" t="s">
        <v>469</v>
      </c>
      <c r="E61" s="34"/>
    </row>
    <row r="62" spans="1:5" s="130" customFormat="1" ht="13.8" x14ac:dyDescent="0.25">
      <c r="A62" s="121">
        <v>1</v>
      </c>
      <c r="B62" s="66"/>
      <c r="C62" s="122" t="s">
        <v>14</v>
      </c>
      <c r="D62" s="122" t="s">
        <v>470</v>
      </c>
      <c r="E62" s="34"/>
    </row>
    <row r="63" spans="1:5" s="130" customFormat="1" ht="15" customHeight="1" x14ac:dyDescent="0.25">
      <c r="A63" s="121">
        <v>10</v>
      </c>
      <c r="B63" s="66"/>
      <c r="C63" s="135" t="s">
        <v>14</v>
      </c>
      <c r="D63" s="122" t="s">
        <v>471</v>
      </c>
      <c r="E63" s="34"/>
    </row>
    <row r="64" spans="1:5" s="130" customFormat="1" ht="15" customHeight="1" x14ac:dyDescent="0.3">
      <c r="A64" s="402" t="s">
        <v>380</v>
      </c>
      <c r="B64" s="403"/>
      <c r="C64" s="403"/>
      <c r="D64" s="404"/>
      <c r="E64" s="34"/>
    </row>
    <row r="65" spans="1:5" s="130" customFormat="1" ht="15" customHeight="1" x14ac:dyDescent="0.25">
      <c r="A65" s="188">
        <v>10</v>
      </c>
      <c r="B65" s="219"/>
      <c r="C65" s="220" t="s">
        <v>14</v>
      </c>
      <c r="D65" s="220" t="s">
        <v>381</v>
      </c>
      <c r="E65" s="34"/>
    </row>
    <row r="66" spans="1:5" s="130" customFormat="1" ht="15" customHeight="1" x14ac:dyDescent="0.25">
      <c r="A66" s="138">
        <v>10</v>
      </c>
      <c r="B66" s="164"/>
      <c r="C66" s="133" t="s">
        <v>14</v>
      </c>
      <c r="D66" s="133" t="s">
        <v>218</v>
      </c>
      <c r="E66" s="34"/>
    </row>
    <row r="67" spans="1:5" s="130" customFormat="1" ht="15" customHeight="1" x14ac:dyDescent="0.25">
      <c r="A67" s="134">
        <v>1</v>
      </c>
      <c r="B67" s="66"/>
      <c r="C67" s="122" t="s">
        <v>14</v>
      </c>
      <c r="D67" s="122" t="s">
        <v>219</v>
      </c>
      <c r="E67" s="34"/>
    </row>
    <row r="68" spans="1:5" s="130" customFormat="1" ht="15" customHeight="1" x14ac:dyDescent="0.25">
      <c r="A68" s="138">
        <v>10</v>
      </c>
      <c r="B68" s="66"/>
      <c r="C68" s="133" t="s">
        <v>14</v>
      </c>
      <c r="D68" s="133" t="s">
        <v>220</v>
      </c>
      <c r="E68" s="34"/>
    </row>
    <row r="69" spans="1:5" s="130" customFormat="1" ht="15" customHeight="1" x14ac:dyDescent="0.25">
      <c r="A69" s="138">
        <v>10</v>
      </c>
      <c r="B69" s="66"/>
      <c r="C69" s="133" t="s">
        <v>14</v>
      </c>
      <c r="D69" s="133" t="s">
        <v>367</v>
      </c>
      <c r="E69" s="34"/>
    </row>
    <row r="70" spans="1:5" s="130" customFormat="1" ht="15" customHeight="1" x14ac:dyDescent="0.25">
      <c r="A70" s="138">
        <v>13</v>
      </c>
      <c r="B70" s="66"/>
      <c r="C70" s="133" t="s">
        <v>14</v>
      </c>
      <c r="D70" s="133" t="s">
        <v>423</v>
      </c>
      <c r="E70" s="34"/>
    </row>
    <row r="71" spans="1:5" s="130" customFormat="1" ht="15" customHeight="1" x14ac:dyDescent="0.25">
      <c r="A71" s="134">
        <v>10</v>
      </c>
      <c r="B71" s="66"/>
      <c r="C71" s="122" t="s">
        <v>14</v>
      </c>
      <c r="D71" s="122" t="s">
        <v>227</v>
      </c>
      <c r="E71" s="34"/>
    </row>
    <row r="72" spans="1:5" s="130" customFormat="1" ht="15" customHeight="1" x14ac:dyDescent="0.25">
      <c r="A72" s="134">
        <v>1</v>
      </c>
      <c r="B72" s="66"/>
      <c r="C72" s="135" t="s">
        <v>14</v>
      </c>
      <c r="D72" s="135" t="s">
        <v>228</v>
      </c>
      <c r="E72" s="34"/>
    </row>
    <row r="73" spans="1:5" s="130" customFormat="1" ht="15" customHeight="1" x14ac:dyDescent="0.25">
      <c r="A73" s="188">
        <v>10</v>
      </c>
      <c r="B73" s="219"/>
      <c r="C73" s="220" t="s">
        <v>14</v>
      </c>
      <c r="D73" s="220" t="s">
        <v>382</v>
      </c>
      <c r="E73" s="34"/>
    </row>
    <row r="74" spans="1:5" s="129" customFormat="1" ht="15" customHeight="1" x14ac:dyDescent="0.25">
      <c r="A74" s="376" t="s">
        <v>425</v>
      </c>
      <c r="B74" s="376"/>
      <c r="C74" s="376"/>
      <c r="D74" s="376"/>
      <c r="E74" s="128"/>
    </row>
    <row r="75" spans="1:5" s="129" customFormat="1" ht="15" customHeight="1" x14ac:dyDescent="0.25">
      <c r="A75" s="377"/>
      <c r="B75" s="377"/>
      <c r="C75" s="377"/>
      <c r="D75" s="377"/>
    </row>
    <row r="76" spans="1:5" s="129" customFormat="1" ht="30" customHeight="1" x14ac:dyDescent="0.25">
      <c r="A76" s="3" t="s">
        <v>7</v>
      </c>
      <c r="B76" s="3" t="s">
        <v>8</v>
      </c>
      <c r="C76" s="3" t="s">
        <v>10</v>
      </c>
      <c r="D76" s="3" t="s">
        <v>11</v>
      </c>
    </row>
    <row r="77" spans="1:5" s="129" customFormat="1" ht="15.75" customHeight="1" x14ac:dyDescent="0.25">
      <c r="A77" s="134">
        <v>1</v>
      </c>
      <c r="B77" s="66"/>
      <c r="C77" s="135" t="s">
        <v>28</v>
      </c>
      <c r="D77" s="135" t="s">
        <v>451</v>
      </c>
    </row>
    <row r="78" spans="1:5" s="129" customFormat="1" ht="15.75" customHeight="1" x14ac:dyDescent="0.25">
      <c r="A78" s="134">
        <v>1</v>
      </c>
      <c r="B78" s="66"/>
      <c r="C78" s="135" t="s">
        <v>14</v>
      </c>
      <c r="D78" s="113" t="s">
        <v>295</v>
      </c>
    </row>
    <row r="79" spans="1:5" s="130" customFormat="1" ht="15" customHeight="1" x14ac:dyDescent="0.25">
      <c r="A79" s="134">
        <v>10</v>
      </c>
      <c r="B79" s="164"/>
      <c r="C79" s="122" t="s">
        <v>14</v>
      </c>
      <c r="D79" s="122" t="s">
        <v>247</v>
      </c>
    </row>
    <row r="80" spans="1:5" s="130" customFormat="1" ht="15" customHeight="1" x14ac:dyDescent="0.25">
      <c r="A80" s="134">
        <v>1</v>
      </c>
      <c r="B80" s="66"/>
      <c r="C80" s="135" t="s">
        <v>14</v>
      </c>
      <c r="D80" s="113" t="s">
        <v>307</v>
      </c>
    </row>
    <row r="81" spans="1:4" s="130" customFormat="1" ht="16.5" customHeight="1" x14ac:dyDescent="0.25">
      <c r="A81" s="134" t="s">
        <v>395</v>
      </c>
      <c r="B81" s="66"/>
      <c r="C81" s="135" t="s">
        <v>14</v>
      </c>
      <c r="D81" s="113" t="s">
        <v>297</v>
      </c>
    </row>
    <row r="82" spans="1:4" s="130" customFormat="1" ht="15" customHeight="1" x14ac:dyDescent="0.25">
      <c r="A82" s="134">
        <v>1</v>
      </c>
      <c r="B82" s="66"/>
      <c r="C82" s="135" t="s">
        <v>14</v>
      </c>
      <c r="D82" s="113" t="s">
        <v>296</v>
      </c>
    </row>
    <row r="83" spans="1:4" s="129" customFormat="1" ht="15" customHeight="1" x14ac:dyDescent="0.25">
      <c r="A83" s="134">
        <v>20</v>
      </c>
      <c r="B83" s="164"/>
      <c r="C83" s="122" t="s">
        <v>14</v>
      </c>
      <c r="D83" s="122" t="s">
        <v>248</v>
      </c>
    </row>
    <row r="84" spans="1:4" s="129" customFormat="1" ht="15" customHeight="1" x14ac:dyDescent="0.25">
      <c r="A84" s="134">
        <v>1</v>
      </c>
      <c r="B84" s="66"/>
      <c r="C84" s="122" t="s">
        <v>14</v>
      </c>
      <c r="D84" s="122" t="s">
        <v>396</v>
      </c>
    </row>
    <row r="85" spans="1:4" s="129" customFormat="1" ht="15" customHeight="1" x14ac:dyDescent="0.25">
      <c r="A85" s="134">
        <v>20</v>
      </c>
      <c r="B85" s="66"/>
      <c r="C85" s="122" t="s">
        <v>14</v>
      </c>
      <c r="D85" s="122" t="s">
        <v>315</v>
      </c>
    </row>
    <row r="86" spans="1:4" s="129" customFormat="1" ht="15" customHeight="1" x14ac:dyDescent="0.25">
      <c r="A86" s="134">
        <v>1</v>
      </c>
      <c r="B86" s="66"/>
      <c r="C86" s="122" t="s">
        <v>14</v>
      </c>
      <c r="D86" s="122" t="s">
        <v>397</v>
      </c>
    </row>
    <row r="87" spans="1:4" s="129" customFormat="1" ht="15" customHeight="1" x14ac:dyDescent="0.25">
      <c r="A87" s="134">
        <v>20</v>
      </c>
      <c r="B87" s="66"/>
      <c r="C87" s="122" t="s">
        <v>249</v>
      </c>
      <c r="D87" s="122" t="s">
        <v>250</v>
      </c>
    </row>
    <row r="88" spans="1:4" s="129" customFormat="1" ht="15" customHeight="1" x14ac:dyDescent="0.25">
      <c r="A88" s="134">
        <v>1</v>
      </c>
      <c r="B88" s="66"/>
      <c r="C88" s="122" t="s">
        <v>14</v>
      </c>
      <c r="D88" s="122" t="s">
        <v>398</v>
      </c>
    </row>
    <row r="89" spans="1:4" x14ac:dyDescent="0.3">
      <c r="A89" s="134">
        <v>1</v>
      </c>
      <c r="B89" s="66"/>
      <c r="C89" s="122" t="s">
        <v>251</v>
      </c>
      <c r="D89" s="122" t="s">
        <v>399</v>
      </c>
    </row>
    <row r="90" spans="1:4" x14ac:dyDescent="0.3">
      <c r="A90" s="134">
        <v>20</v>
      </c>
      <c r="B90" s="66"/>
      <c r="C90" s="122" t="s">
        <v>14</v>
      </c>
      <c r="D90" s="122" t="s">
        <v>633</v>
      </c>
    </row>
    <row r="91" spans="1:4" x14ac:dyDescent="0.3">
      <c r="A91" s="134">
        <v>20</v>
      </c>
      <c r="B91" s="66"/>
      <c r="C91" s="122" t="s">
        <v>14</v>
      </c>
      <c r="D91" s="122" t="s">
        <v>424</v>
      </c>
    </row>
    <row r="92" spans="1:4" x14ac:dyDescent="0.3">
      <c r="A92" s="134">
        <v>1</v>
      </c>
      <c r="B92" s="66"/>
      <c r="C92" s="122" t="s">
        <v>14</v>
      </c>
      <c r="D92" s="122" t="s">
        <v>400</v>
      </c>
    </row>
    <row r="93" spans="1:4" x14ac:dyDescent="0.3">
      <c r="A93" s="134">
        <v>1</v>
      </c>
      <c r="B93" s="66"/>
      <c r="C93" s="122" t="s">
        <v>14</v>
      </c>
      <c r="D93" s="122" t="s">
        <v>426</v>
      </c>
    </row>
    <row r="94" spans="1:4" x14ac:dyDescent="0.3">
      <c r="A94" s="114" t="s">
        <v>394</v>
      </c>
    </row>
    <row r="95" spans="1:4" x14ac:dyDescent="0.3">
      <c r="A95" s="114" t="s">
        <v>427</v>
      </c>
    </row>
  </sheetData>
  <sheetProtection algorithmName="SHA-512" hashValue="mJY8CfSay8qw52cxGbfe45oVqU9AO4Ad/vguZSMJNzqAGoS+eo5dv+uWvZ18Wb0tJjnFvQ0JJNO402LOPcLRCA==" saltValue="bCzed3IrO8RCvXnVqAhOxQ==" spinCount="100000" sheet="1" objects="1" scenarios="1"/>
  <mergeCells count="13">
    <mergeCell ref="A74:D75"/>
    <mergeCell ref="A46:D46"/>
    <mergeCell ref="A40:D40"/>
    <mergeCell ref="A15:D15"/>
    <mergeCell ref="A51:D51"/>
    <mergeCell ref="A57:D57"/>
    <mergeCell ref="A64:D64"/>
    <mergeCell ref="A17:D18"/>
    <mergeCell ref="A1:D1"/>
    <mergeCell ref="A16:D16"/>
    <mergeCell ref="A20:D20"/>
    <mergeCell ref="A35:D35"/>
    <mergeCell ref="A2:D3"/>
  </mergeCells>
  <pageMargins left="0.7" right="0.7" top="0.75" bottom="0.75" header="0.3" footer="0.3"/>
  <pageSetup orientation="portrait" horizontalDpi="300" verticalDpi="300" r:id="rId1"/>
  <headerFooter>
    <oddFooter>&amp;CCurriculum for Agricultural Science Education © 2019 APT – Local Tools and PPE – Page &amp;P</oddFooter>
  </headerFooter>
  <rowBreaks count="2" manualBreakCount="2">
    <brk id="39" max="16383" man="1"/>
    <brk id="7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Guidelines for Purchasing</vt:lpstr>
      <vt:lpstr>American Technical Publishers</vt:lpstr>
      <vt:lpstr>CASE Online</vt:lpstr>
      <vt:lpstr>Lab-Aids</vt:lpstr>
      <vt:lpstr>Vernier</vt:lpstr>
      <vt:lpstr>Ward's</vt:lpstr>
      <vt:lpstr>Miscellaneous</vt:lpstr>
      <vt:lpstr>Classroom Supplies</vt:lpstr>
      <vt:lpstr> Local Tools and PPE</vt:lpstr>
      <vt:lpstr>Local Supplies</vt:lpstr>
      <vt:lpstr>' Local Tools and PPE'!Print_Area</vt:lpstr>
      <vt:lpstr>'American Technical Publishers'!Print_Area</vt:lpstr>
      <vt:lpstr>'Classroom Supplies'!Print_Area</vt:lpstr>
      <vt:lpstr>'Guidelines for Purchasing'!Print_Area</vt:lpstr>
      <vt:lpstr>'Lab-Aids'!Print_Area</vt:lpstr>
      <vt:lpstr>'Local Supplies'!Print_Area</vt:lpstr>
      <vt:lpstr>Miscellaneous!Print_Area</vt:lpstr>
      <vt:lpstr>Vernier!Print_Area</vt:lpstr>
      <vt:lpstr>'Lab-Aids'!Print_Titles</vt:lpstr>
      <vt:lpstr>'Local Supplies'!Print_Titles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Miranda Chaplin</dc:creator>
  <cp:lastModifiedBy>CASE_MC</cp:lastModifiedBy>
  <cp:lastPrinted>2016-12-20T16:00:08Z</cp:lastPrinted>
  <dcterms:created xsi:type="dcterms:W3CDTF">2010-03-26T20:42:05Z</dcterms:created>
  <dcterms:modified xsi:type="dcterms:W3CDTF">2019-08-28T14:14:01Z</dcterms:modified>
</cp:coreProperties>
</file>